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Justiça1999aeb-139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<sst xmlns="http://schemas.openxmlformats.org/spreadsheetml/2006/main" count="102" uniqueCount="76">
  <si>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>VEÍCULOS ENVOLVIDOS EM ACIDENTES DE TRÂNSITO, COM VÍTIMAS</t>
  </si>
  <si>
    <t xml:space="preserve">Espécies de veículos </t>
  </si>
  <si>
    <t>Total</t>
  </si>
  <si>
    <t>Automóvel</t>
  </si>
  <si>
    <t>Camioneta</t>
  </si>
  <si>
    <t>Ônibus e
microônibus</t>
  </si>
  <si>
    <t>Caminhão</t>
  </si>
  <si>
    <t>Reboque e
semi-reboque</t>
  </si>
  <si>
    <t>Motocicleta</t>
  </si>
  <si>
    <t>Outros</t>
  </si>
  <si>
    <t>Ignorado</t>
  </si>
  <si>
    <t xml:space="preserve">               BRASIL.................................................................................................</t>
  </si>
  <si>
    <t xml:space="preserve">        NORTE...................................................................................................</t>
  </si>
  <si>
    <t>Rondônia ..............................................................................................................................................</t>
  </si>
  <si>
    <t>-</t>
  </si>
  <si>
    <t xml:space="preserve">     Porto Velho.....................................................................................................................................</t>
  </si>
  <si>
    <t>Acre ...............................................................................................................................................................</t>
  </si>
  <si>
    <t xml:space="preserve">     Rio Branco.........................................................................................................................................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</si>
  <si>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Amazonas.........................................................................................................................................................</t>
  </si>
  <si>
    <t xml:space="preserve">     Manaus.........................................................................................................................................................</t>
  </si>
  <si>
    <t>Roraima......................................................................................................................................................</t>
  </si>
  <si>
    <t xml:space="preserve">     Boa Vista........................................................................................................................................</t>
  </si>
  <si>
    <t>Pará ..............................................................................................................................................</t>
  </si>
  <si>
    <t xml:space="preserve">     Belém...........................................................................................................................................</t>
  </si>
  <si>
    <t>Amapá ...................................................................................................................................................</t>
  </si>
  <si>
    <t xml:space="preserve">     Macapá ...............................................................................................................................</t>
  </si>
  <si>
    <t>Tocantins..............................................................................................................................................................................</t>
  </si>
  <si>
    <t xml:space="preserve">     Palmas...........................................................................................................................................</t>
  </si>
  <si>
    <t xml:space="preserve">        NORDESTE.................................................................................................</t>
  </si>
  <si>
    <t>Maranhão ...................................................................................................................................................</t>
  </si>
  <si>
    <t xml:space="preserve">     São Luís........................................................................................................................................................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</si>
  <si>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Piauí.................................................................................................................................................</t>
  </si>
  <si>
    <t xml:space="preserve">     Teresina............................................................................................................................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</si>
  <si>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</t>
  </si>
  <si>
    <t xml:space="preserve">     Fortaleza.............................................................................................................................</t>
  </si>
  <si>
    <t>Rio Grande do Norte ..................................................................................................................................</t>
  </si>
  <si>
    <t xml:space="preserve">     Natal............................................................................................................................................</t>
  </si>
  <si>
    <t>Paraíba .......................................................................................................................................</t>
  </si>
  <si>
    <t xml:space="preserve">     João Pessoa .........................................................................................................................</t>
  </si>
  <si>
    <t>Pernambuco .........................................................................................................................................</t>
  </si>
  <si>
    <t xml:space="preserve">     Recife 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</si>
  <si>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</t>
  </si>
  <si>
    <t xml:space="preserve">     Maceió...............................................................................................................................................................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</si>
  <si>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Sergipe.............................................................................................................................................</t>
  </si>
  <si>
    <t xml:space="preserve">     Aracaju................................................................................................................................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</si>
  <si>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</t>
  </si>
  <si>
    <t xml:space="preserve">     Salvador...........................................................................................................................................</t>
  </si>
  <si>
    <t xml:space="preserve">        SUDESTE.................................................................................................</t>
  </si>
  <si>
    <t>Minas Gerais .......................................................................................................................</t>
  </si>
  <si>
    <t xml:space="preserve">     Belo Horizonte...........................................................................................................................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</si>
  <si>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Santo........................................................................................................................................</t>
  </si>
  <si>
    <t xml:space="preserve">     Vitória..............................................................................................................................................................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</si>
  <si>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Janeiro............................................................................................................................................</t>
  </si>
  <si>
    <t xml:space="preserve">     Rio de Janeiro..........................................................................................................................</t>
  </si>
  <si>
    <t>São Paulo ..............................................................................................................................................</t>
  </si>
  <si>
    <t xml:space="preserve">     São Paulo ..................................................................................................................</t>
  </si>
  <si>
    <t xml:space="preserve">        SUL........................................................................................................................................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</si>
  <si>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Paraná....................................................................................................................................................</t>
  </si>
  <si>
    <t xml:space="preserve">     Curitiba...............................................................................................................................................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</si>
  <si>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Catarina.....................................................................................................................................................</t>
  </si>
  <si>
    <t xml:space="preserve">     Florianópolis...........................................................................................................................................................</t>
  </si>
  <si>
    <t>Rio Grande do Sul ......................................................................................................</t>
  </si>
  <si>
    <t xml:space="preserve">     Porto Alegre...........................................................................................................................................</t>
  </si>
  <si>
    <t xml:space="preserve">        CENTRO-OESTE................................................................................................</t>
  </si>
  <si>
    <t>Mato Grosso do Sul..............................................................................................................................</t>
  </si>
  <si>
    <t xml:space="preserve">     Campo Grande......................................................................................................................................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</si>
  <si>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</t>
  </si>
  <si>
    <t xml:space="preserve">     Cuiabá...............................................................................................................................................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</si>
  <si>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Goiás................................................................................................................................................................</t>
  </si>
  <si>
    <t xml:space="preserve">     Goiânia............................................................................................................................................................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</si>
  <si>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Federal......................................................................................................................................................................</t>
  </si>
  <si>
    <t xml:space="preserve">     Brasília...............................................................................................................................................</t>
  </si>
  <si>
    <t>Fonte:  Ministério da Justiça, Departamento Nacional de Trânsito - DENATRAN, Sistema Nacional de Estatística de Trânsito.</t>
  </si>
  <si>
    <t>Tabela 2.139 - Veículos envolvidos em acidentes de trânsito, com vítimas, com indicação das espécies de veículos, segundo as Grandes Regiões, Unidades da Federação e Municípios das Capitais - 1998</t>
  </si>
  <si>
    <t>GRANDES REGIÕES, UNIDADES DA FEDERAÇÃO E MUNICÍPIOS DAS CAPITAIS</t>
  </si>
  <si>
    <t>SEGURANÇA PÚBLICA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</si>
</sst>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\ ###"/>
    <numFmt numFmtId="177" formatCode="General_)"/>
  </numFmts>
  <fonts count="9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6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5" fillId="0" borderId="1" xfId="0" applyFont="1" applyBorder="1" applyAlignment="1" quotePrefix="1">
      <alignment horizontal="left"/>
    </xf>
    <xf numFmtId="176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6" fontId="5" fillId="0" borderId="1" xfId="0" applyNumberFormat="1" applyFont="1" applyBorder="1" applyAlignment="1" quotePrefix="1">
      <alignment horizontal="left"/>
    </xf>
    <xf numFmtId="176" fontId="5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5.421875" style="9" customWidth="1"/>
    <col min="2" max="3" width="7.7109375" style="9" bestFit="1" customWidth="1"/>
    <col min="4" max="4" width="6.7109375" style="9" customWidth="1"/>
    <col min="5" max="5" width="8.7109375" style="9" customWidth="1"/>
    <col min="6" max="6" width="7.28125" style="9" customWidth="1"/>
    <col min="7" max="8" width="7.7109375" style="9" customWidth="1"/>
    <col min="9" max="10" width="7.28125" style="9" customWidth="1"/>
    <col min="11" max="16384" width="12.140625" style="9" customWidth="1"/>
  </cols>
  <sheetData>
    <row r="1" spans="1:10" ht="21" customHeight="1">
      <c r="A1" s="20" t="s">
        <v>75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s="2" customFormat="1" ht="33" customHeight="1">
      <c r="A2" s="18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"/>
      <c r="L2" s="1"/>
    </row>
    <row r="3" spans="1:10" s="2" customFormat="1" ht="15" customHeight="1">
      <c r="A3" s="17" t="s">
        <v>74</v>
      </c>
      <c r="B3" s="17" t="s">
        <v>0</v>
      </c>
      <c r="C3" s="17"/>
      <c r="D3" s="17"/>
      <c r="E3" s="17"/>
      <c r="F3" s="17"/>
      <c r="G3" s="17"/>
      <c r="H3" s="17"/>
      <c r="I3" s="17"/>
      <c r="J3" s="17"/>
    </row>
    <row r="4" spans="1:10" s="2" customFormat="1" ht="15" customHeight="1">
      <c r="A4" s="17"/>
      <c r="B4" s="17" t="s">
        <v>2</v>
      </c>
      <c r="C4" s="19" t="s">
        <v>1</v>
      </c>
      <c r="D4" s="19"/>
      <c r="E4" s="19"/>
      <c r="F4" s="19"/>
      <c r="G4" s="19"/>
      <c r="H4" s="19"/>
      <c r="I4" s="19"/>
      <c r="J4" s="19"/>
    </row>
    <row r="5" spans="1:10" s="2" customFormat="1" ht="15" customHeight="1">
      <c r="A5" s="17"/>
      <c r="B5" s="17"/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</row>
    <row r="6" spans="1:10" s="2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1" s="5" customFormat="1" ht="9.75" customHeight="1">
      <c r="A7" s="3" t="s">
        <v>11</v>
      </c>
      <c r="B7" s="4">
        <f>SUM(B8,B23,B42,B51,B58)</f>
        <v>408014</v>
      </c>
      <c r="C7" s="4">
        <f>C8+C23+C42+C51+C58</f>
        <v>222016</v>
      </c>
      <c r="D7" s="4">
        <f aca="true" t="shared" si="0" ref="D7:I7">D8+D23+D42+D51+D58</f>
        <v>23523</v>
      </c>
      <c r="E7" s="4">
        <f t="shared" si="0"/>
        <v>19475</v>
      </c>
      <c r="F7" s="4">
        <f t="shared" si="0"/>
        <v>34343</v>
      </c>
      <c r="G7" s="4">
        <f>SUM(G8,G23,G42,G51,G58)</f>
        <v>1996</v>
      </c>
      <c r="H7" s="4">
        <f t="shared" si="0"/>
        <v>61990</v>
      </c>
      <c r="I7" s="4">
        <f t="shared" si="0"/>
        <v>28911</v>
      </c>
      <c r="J7" s="4">
        <f>SUM(J8,J23,J42,J51,J58)</f>
        <v>15760</v>
      </c>
      <c r="K7" s="4"/>
    </row>
    <row r="8" spans="1:11" s="5" customFormat="1" ht="9.75" customHeight="1">
      <c r="A8" s="3" t="s">
        <v>12</v>
      </c>
      <c r="B8" s="4">
        <f>SUM(B9,B11,B13,B15,B17,B19,B21)</f>
        <v>15795</v>
      </c>
      <c r="C8" s="6">
        <f>C9+C11+C13+C15+C17+C19+C21</f>
        <v>6576</v>
      </c>
      <c r="D8" s="6">
        <f aca="true" t="shared" si="1" ref="D8:I8">D9+D11+D13+D15+D17+D19+D21</f>
        <v>1131</v>
      </c>
      <c r="E8" s="6">
        <f t="shared" si="1"/>
        <v>1818</v>
      </c>
      <c r="F8" s="6">
        <f t="shared" si="1"/>
        <v>1532</v>
      </c>
      <c r="G8" s="6">
        <f>SUM(G9,G11,G13,G15,G17,G19,G21)</f>
        <v>26</v>
      </c>
      <c r="H8" s="6">
        <f t="shared" si="1"/>
        <v>2765</v>
      </c>
      <c r="I8" s="6">
        <f t="shared" si="1"/>
        <v>1533</v>
      </c>
      <c r="J8" s="6">
        <f>SUM(J9,J11,J13,J15,J17,J19,J21)</f>
        <v>414</v>
      </c>
      <c r="K8" s="4"/>
    </row>
    <row r="9" spans="1:11" ht="9.75" customHeight="1">
      <c r="A9" s="7" t="s">
        <v>13</v>
      </c>
      <c r="B9" s="8">
        <f aca="true" t="shared" si="2" ref="B9:B22">SUM(C9:J9)</f>
        <v>4846</v>
      </c>
      <c r="C9" s="8">
        <v>1431</v>
      </c>
      <c r="D9" s="8">
        <v>286</v>
      </c>
      <c r="E9" s="8">
        <v>774</v>
      </c>
      <c r="F9" s="8">
        <v>340</v>
      </c>
      <c r="G9" s="8" t="s">
        <v>14</v>
      </c>
      <c r="H9" s="8">
        <v>1158</v>
      </c>
      <c r="I9" s="8">
        <v>857</v>
      </c>
      <c r="J9" s="8" t="s">
        <v>14</v>
      </c>
      <c r="K9" s="4"/>
    </row>
    <row r="10" spans="1:11" ht="9.75" customHeight="1">
      <c r="A10" s="7" t="s">
        <v>15</v>
      </c>
      <c r="B10" s="8">
        <f t="shared" si="2"/>
        <v>1757</v>
      </c>
      <c r="C10" s="8">
        <v>761</v>
      </c>
      <c r="D10" s="8">
        <v>169</v>
      </c>
      <c r="E10" s="8">
        <v>40</v>
      </c>
      <c r="F10" s="8">
        <v>75</v>
      </c>
      <c r="G10" s="8" t="s">
        <v>14</v>
      </c>
      <c r="H10" s="8">
        <v>379</v>
      </c>
      <c r="I10" s="8">
        <v>333</v>
      </c>
      <c r="J10" s="8" t="s">
        <v>14</v>
      </c>
      <c r="K10" s="4"/>
    </row>
    <row r="11" spans="1:11" ht="9.75" customHeight="1">
      <c r="A11" s="7" t="s">
        <v>16</v>
      </c>
      <c r="B11" s="8">
        <f t="shared" si="2"/>
        <v>202</v>
      </c>
      <c r="C11" s="8">
        <v>95</v>
      </c>
      <c r="D11" s="8">
        <v>20</v>
      </c>
      <c r="E11" s="8">
        <v>7</v>
      </c>
      <c r="F11" s="8">
        <v>10</v>
      </c>
      <c r="G11" s="8" t="s">
        <v>14</v>
      </c>
      <c r="H11" s="8">
        <v>60</v>
      </c>
      <c r="I11" s="8">
        <v>10</v>
      </c>
      <c r="J11" s="8" t="s">
        <v>14</v>
      </c>
      <c r="K11" s="4"/>
    </row>
    <row r="12" spans="1:11" ht="9.75" customHeight="1">
      <c r="A12" s="7" t="s">
        <v>17</v>
      </c>
      <c r="B12" s="8">
        <f t="shared" si="2"/>
        <v>184</v>
      </c>
      <c r="C12" s="8">
        <v>86</v>
      </c>
      <c r="D12" s="8">
        <v>16</v>
      </c>
      <c r="E12" s="8">
        <v>7</v>
      </c>
      <c r="F12" s="8">
        <v>8</v>
      </c>
      <c r="G12" s="8" t="s">
        <v>14</v>
      </c>
      <c r="H12" s="8">
        <v>59</v>
      </c>
      <c r="I12" s="8">
        <v>8</v>
      </c>
      <c r="J12" s="8" t="s">
        <v>14</v>
      </c>
      <c r="K12" s="4"/>
    </row>
    <row r="13" spans="1:11" ht="9.75" customHeight="1">
      <c r="A13" s="7" t="s">
        <v>18</v>
      </c>
      <c r="B13" s="8">
        <f t="shared" si="2"/>
        <v>2179</v>
      </c>
      <c r="C13" s="8">
        <v>1048</v>
      </c>
      <c r="D13" s="8">
        <v>231</v>
      </c>
      <c r="E13" s="8">
        <v>175</v>
      </c>
      <c r="F13" s="8">
        <v>135</v>
      </c>
      <c r="G13" s="8">
        <v>14</v>
      </c>
      <c r="H13" s="8">
        <v>323</v>
      </c>
      <c r="I13" s="8">
        <v>93</v>
      </c>
      <c r="J13" s="8">
        <v>160</v>
      </c>
      <c r="K13" s="4"/>
    </row>
    <row r="14" spans="1:11" ht="9.75" customHeight="1">
      <c r="A14" s="7" t="s">
        <v>19</v>
      </c>
      <c r="B14" s="8">
        <f t="shared" si="2"/>
        <v>1852</v>
      </c>
      <c r="C14" s="8">
        <v>917</v>
      </c>
      <c r="D14" s="8">
        <v>192</v>
      </c>
      <c r="E14" s="8">
        <v>158</v>
      </c>
      <c r="F14" s="8">
        <v>97</v>
      </c>
      <c r="G14" s="8">
        <v>10</v>
      </c>
      <c r="H14" s="8">
        <v>276</v>
      </c>
      <c r="I14" s="8">
        <v>77</v>
      </c>
      <c r="J14" s="8">
        <v>125</v>
      </c>
      <c r="K14" s="4"/>
    </row>
    <row r="15" spans="1:11" ht="9.75" customHeight="1">
      <c r="A15" s="7" t="s">
        <v>20</v>
      </c>
      <c r="B15" s="8">
        <f t="shared" si="2"/>
        <v>590</v>
      </c>
      <c r="C15" s="8">
        <v>215</v>
      </c>
      <c r="D15" s="8">
        <v>75</v>
      </c>
      <c r="E15" s="8">
        <v>33</v>
      </c>
      <c r="F15" s="8">
        <v>36</v>
      </c>
      <c r="G15" s="8">
        <v>2</v>
      </c>
      <c r="H15" s="8">
        <v>164</v>
      </c>
      <c r="I15" s="8">
        <v>63</v>
      </c>
      <c r="J15" s="8">
        <v>2</v>
      </c>
      <c r="K15" s="4"/>
    </row>
    <row r="16" spans="1:11" ht="9.75" customHeight="1">
      <c r="A16" s="7" t="s">
        <v>21</v>
      </c>
      <c r="B16" s="8">
        <f t="shared" si="2"/>
        <v>535</v>
      </c>
      <c r="C16" s="8">
        <v>196</v>
      </c>
      <c r="D16" s="8">
        <v>64</v>
      </c>
      <c r="E16" s="8">
        <v>30</v>
      </c>
      <c r="F16" s="8">
        <v>27</v>
      </c>
      <c r="G16" s="8">
        <v>2</v>
      </c>
      <c r="H16" s="8">
        <v>156</v>
      </c>
      <c r="I16" s="8">
        <v>60</v>
      </c>
      <c r="J16" s="8" t="s">
        <v>14</v>
      </c>
      <c r="K16" s="4"/>
    </row>
    <row r="17" spans="1:11" ht="9.75" customHeight="1">
      <c r="A17" s="7" t="s">
        <v>22</v>
      </c>
      <c r="B17" s="8">
        <f t="shared" si="2"/>
        <v>5562</v>
      </c>
      <c r="C17" s="8">
        <v>2876</v>
      </c>
      <c r="D17" s="8">
        <v>331</v>
      </c>
      <c r="E17" s="8">
        <v>680</v>
      </c>
      <c r="F17" s="8">
        <v>881</v>
      </c>
      <c r="G17" s="8">
        <v>2</v>
      </c>
      <c r="H17" s="8">
        <v>437</v>
      </c>
      <c r="I17" s="8">
        <v>213</v>
      </c>
      <c r="J17" s="8">
        <v>142</v>
      </c>
      <c r="K17" s="4"/>
    </row>
    <row r="18" spans="1:11" ht="9.75" customHeight="1">
      <c r="A18" s="7" t="s">
        <v>23</v>
      </c>
      <c r="B18" s="8">
        <f t="shared" si="2"/>
        <v>1811</v>
      </c>
      <c r="C18" s="8">
        <v>1316</v>
      </c>
      <c r="D18" s="8">
        <v>54</v>
      </c>
      <c r="E18" s="8">
        <v>344</v>
      </c>
      <c r="F18" s="8">
        <v>11</v>
      </c>
      <c r="G18" s="8" t="s">
        <v>14</v>
      </c>
      <c r="H18" s="8">
        <v>53</v>
      </c>
      <c r="I18" s="10" t="s">
        <v>14</v>
      </c>
      <c r="J18" s="8">
        <v>33</v>
      </c>
      <c r="K18" s="4"/>
    </row>
    <row r="19" spans="1:11" ht="9.75" customHeight="1">
      <c r="A19" s="7" t="s">
        <v>24</v>
      </c>
      <c r="B19" s="8">
        <f t="shared" si="2"/>
        <v>963</v>
      </c>
      <c r="C19" s="8">
        <v>417</v>
      </c>
      <c r="D19" s="8">
        <v>29</v>
      </c>
      <c r="E19" s="8">
        <v>109</v>
      </c>
      <c r="F19" s="8">
        <v>22</v>
      </c>
      <c r="G19" s="8">
        <v>3</v>
      </c>
      <c r="H19" s="8">
        <v>211</v>
      </c>
      <c r="I19" s="8">
        <v>109</v>
      </c>
      <c r="J19" s="8">
        <v>63</v>
      </c>
      <c r="K19" s="4"/>
    </row>
    <row r="20" spans="1:11" ht="9.75" customHeight="1">
      <c r="A20" s="7" t="s">
        <v>25</v>
      </c>
      <c r="B20" s="8">
        <f t="shared" si="2"/>
        <v>716</v>
      </c>
      <c r="C20" s="8">
        <v>295</v>
      </c>
      <c r="D20" s="8">
        <v>7</v>
      </c>
      <c r="E20" s="8">
        <v>86</v>
      </c>
      <c r="F20" s="8">
        <v>4</v>
      </c>
      <c r="G20" s="8" t="s">
        <v>14</v>
      </c>
      <c r="H20" s="8">
        <v>198</v>
      </c>
      <c r="I20" s="8">
        <v>97</v>
      </c>
      <c r="J20" s="8">
        <v>29</v>
      </c>
      <c r="K20" s="4"/>
    </row>
    <row r="21" spans="1:11" ht="9.75" customHeight="1">
      <c r="A21" s="7" t="s">
        <v>26</v>
      </c>
      <c r="B21" s="8">
        <f t="shared" si="2"/>
        <v>1453</v>
      </c>
      <c r="C21" s="8">
        <v>494</v>
      </c>
      <c r="D21" s="8">
        <v>159</v>
      </c>
      <c r="E21" s="8">
        <v>40</v>
      </c>
      <c r="F21" s="8">
        <v>108</v>
      </c>
      <c r="G21" s="8">
        <v>5</v>
      </c>
      <c r="H21" s="8">
        <v>412</v>
      </c>
      <c r="I21" s="8">
        <v>188</v>
      </c>
      <c r="J21" s="8">
        <v>47</v>
      </c>
      <c r="K21" s="4"/>
    </row>
    <row r="22" spans="1:11" ht="9.75" customHeight="1">
      <c r="A22" s="7" t="s">
        <v>27</v>
      </c>
      <c r="B22" s="8">
        <f t="shared" si="2"/>
        <v>489</v>
      </c>
      <c r="C22" s="8">
        <v>179</v>
      </c>
      <c r="D22" s="8">
        <v>50</v>
      </c>
      <c r="E22" s="8">
        <v>19</v>
      </c>
      <c r="F22" s="8">
        <v>17</v>
      </c>
      <c r="G22" s="8">
        <v>1</v>
      </c>
      <c r="H22" s="8">
        <v>121</v>
      </c>
      <c r="I22" s="8">
        <v>84</v>
      </c>
      <c r="J22" s="8">
        <v>18</v>
      </c>
      <c r="K22" s="4"/>
    </row>
    <row r="23" spans="1:11" s="5" customFormat="1" ht="9.75" customHeight="1">
      <c r="A23" s="3" t="s">
        <v>28</v>
      </c>
      <c r="B23" s="4">
        <f>B24+B26+B28+B30+B32+B34+B36+B38+B40</f>
        <v>46692</v>
      </c>
      <c r="C23" s="4">
        <f aca="true" t="shared" si="3" ref="C23:I23">C24+C26+C28+C30+C32+C34+C36+C38+C40</f>
        <v>23435</v>
      </c>
      <c r="D23" s="4">
        <f t="shared" si="3"/>
        <v>2542</v>
      </c>
      <c r="E23" s="4">
        <f t="shared" si="3"/>
        <v>2741</v>
      </c>
      <c r="F23" s="4">
        <f t="shared" si="3"/>
        <v>4145</v>
      </c>
      <c r="G23" s="4">
        <f>SUM(G24,G26,G28,G30,G32,G34,G36,G38,G40)</f>
        <v>175</v>
      </c>
      <c r="H23" s="4">
        <f t="shared" si="3"/>
        <v>6154</v>
      </c>
      <c r="I23" s="4">
        <f t="shared" si="3"/>
        <v>3137</v>
      </c>
      <c r="J23" s="4">
        <f>SUM(J24,J26,J28,J30,J32,J34,J36,J38,J40)</f>
        <v>4363</v>
      </c>
      <c r="K23" s="4"/>
    </row>
    <row r="24" spans="1:11" ht="9.75" customHeight="1">
      <c r="A24" s="7" t="s">
        <v>29</v>
      </c>
      <c r="B24" s="8">
        <f aca="true" t="shared" si="4" ref="B24:B41">SUM(C24:J24)</f>
        <v>2320</v>
      </c>
      <c r="C24" s="8">
        <v>865</v>
      </c>
      <c r="D24" s="8">
        <v>199</v>
      </c>
      <c r="E24" s="8">
        <v>227</v>
      </c>
      <c r="F24" s="8">
        <v>464</v>
      </c>
      <c r="G24" s="8">
        <v>53</v>
      </c>
      <c r="H24" s="8">
        <v>309</v>
      </c>
      <c r="I24" s="8">
        <v>200</v>
      </c>
      <c r="J24" s="8">
        <v>3</v>
      </c>
      <c r="K24" s="4"/>
    </row>
    <row r="25" spans="1:11" ht="9.75" customHeight="1">
      <c r="A25" s="7" t="s">
        <v>30</v>
      </c>
      <c r="B25" s="8">
        <f t="shared" si="4"/>
        <v>823</v>
      </c>
      <c r="C25" s="8">
        <v>433</v>
      </c>
      <c r="D25" s="8">
        <v>16</v>
      </c>
      <c r="E25" s="8">
        <v>112</v>
      </c>
      <c r="F25" s="8">
        <v>24</v>
      </c>
      <c r="G25" s="8" t="s">
        <v>14</v>
      </c>
      <c r="H25" s="8">
        <v>119</v>
      </c>
      <c r="I25" s="8">
        <v>116</v>
      </c>
      <c r="J25" s="8">
        <v>3</v>
      </c>
      <c r="K25" s="4"/>
    </row>
    <row r="26" spans="1:11" ht="9.75" customHeight="1">
      <c r="A26" s="7" t="s">
        <v>31</v>
      </c>
      <c r="B26" s="8">
        <f t="shared" si="4"/>
        <v>2001</v>
      </c>
      <c r="C26" s="8">
        <v>853</v>
      </c>
      <c r="D26" s="8">
        <v>240</v>
      </c>
      <c r="E26" s="8">
        <v>100</v>
      </c>
      <c r="F26" s="8">
        <v>205</v>
      </c>
      <c r="G26" s="8">
        <v>1</v>
      </c>
      <c r="H26" s="8">
        <v>359</v>
      </c>
      <c r="I26" s="8">
        <v>184</v>
      </c>
      <c r="J26" s="8">
        <v>59</v>
      </c>
      <c r="K26" s="4"/>
    </row>
    <row r="27" spans="1:11" ht="9.75" customHeight="1">
      <c r="A27" s="7" t="s">
        <v>32</v>
      </c>
      <c r="B27" s="8">
        <f t="shared" si="4"/>
        <v>1257</v>
      </c>
      <c r="C27" s="8">
        <v>590</v>
      </c>
      <c r="D27" s="8">
        <v>152</v>
      </c>
      <c r="E27" s="8">
        <v>74</v>
      </c>
      <c r="F27" s="8">
        <v>62</v>
      </c>
      <c r="G27" s="8">
        <v>1</v>
      </c>
      <c r="H27" s="8">
        <v>242</v>
      </c>
      <c r="I27" s="8">
        <v>107</v>
      </c>
      <c r="J27" s="8">
        <v>29</v>
      </c>
      <c r="K27" s="4"/>
    </row>
    <row r="28" spans="1:11" ht="9.75" customHeight="1">
      <c r="A28" s="7" t="s">
        <v>33</v>
      </c>
      <c r="B28" s="8">
        <f t="shared" si="4"/>
        <v>7499</v>
      </c>
      <c r="C28" s="8">
        <v>2851</v>
      </c>
      <c r="D28" s="8">
        <v>538</v>
      </c>
      <c r="E28" s="8">
        <v>373</v>
      </c>
      <c r="F28" s="8">
        <v>547</v>
      </c>
      <c r="G28" s="8">
        <v>11</v>
      </c>
      <c r="H28" s="8">
        <v>1607</v>
      </c>
      <c r="I28" s="8">
        <v>784</v>
      </c>
      <c r="J28" s="8">
        <v>788</v>
      </c>
      <c r="K28" s="4"/>
    </row>
    <row r="29" spans="1:11" ht="9.75" customHeight="1">
      <c r="A29" s="7" t="s">
        <v>34</v>
      </c>
      <c r="B29" s="8">
        <f t="shared" si="4"/>
        <v>4429</v>
      </c>
      <c r="C29" s="8">
        <v>1753</v>
      </c>
      <c r="D29" s="8">
        <v>321</v>
      </c>
      <c r="E29" s="8">
        <v>272</v>
      </c>
      <c r="F29" s="8">
        <v>166</v>
      </c>
      <c r="G29" s="8">
        <v>9</v>
      </c>
      <c r="H29" s="8">
        <v>1075</v>
      </c>
      <c r="I29" s="8">
        <v>466</v>
      </c>
      <c r="J29" s="8">
        <v>367</v>
      </c>
      <c r="K29" s="4"/>
    </row>
    <row r="30" spans="1:11" ht="9.75" customHeight="1">
      <c r="A30" s="7" t="s">
        <v>35</v>
      </c>
      <c r="B30" s="8">
        <f t="shared" si="4"/>
        <v>4571</v>
      </c>
      <c r="C30" s="8">
        <v>1984</v>
      </c>
      <c r="D30" s="8">
        <v>176</v>
      </c>
      <c r="E30" s="8">
        <v>208</v>
      </c>
      <c r="F30" s="8">
        <v>271</v>
      </c>
      <c r="G30" s="8">
        <v>1</v>
      </c>
      <c r="H30" s="8">
        <v>1189</v>
      </c>
      <c r="I30" s="8">
        <v>497</v>
      </c>
      <c r="J30" s="8">
        <v>245</v>
      </c>
      <c r="K30" s="4"/>
    </row>
    <row r="31" spans="1:11" ht="9.75" customHeight="1">
      <c r="A31" s="7" t="s">
        <v>36</v>
      </c>
      <c r="B31" s="8">
        <f t="shared" si="4"/>
        <v>2287</v>
      </c>
      <c r="C31" s="8">
        <v>1064</v>
      </c>
      <c r="D31" s="8">
        <v>69</v>
      </c>
      <c r="E31" s="8">
        <v>125</v>
      </c>
      <c r="F31" s="8">
        <v>60</v>
      </c>
      <c r="G31" s="8">
        <v>1</v>
      </c>
      <c r="H31" s="8">
        <v>569</v>
      </c>
      <c r="I31" s="8">
        <v>295</v>
      </c>
      <c r="J31" s="8">
        <v>104</v>
      </c>
      <c r="K31" s="4"/>
    </row>
    <row r="32" spans="1:11" ht="9.75" customHeight="1">
      <c r="A32" s="7" t="s">
        <v>37</v>
      </c>
      <c r="B32" s="8">
        <f t="shared" si="4"/>
        <v>7524</v>
      </c>
      <c r="C32" s="8">
        <v>5923</v>
      </c>
      <c r="D32" s="8">
        <v>114</v>
      </c>
      <c r="E32" s="8">
        <v>376</v>
      </c>
      <c r="F32" s="8">
        <v>517</v>
      </c>
      <c r="G32" s="8" t="s">
        <v>14</v>
      </c>
      <c r="H32" s="8">
        <v>336</v>
      </c>
      <c r="I32" s="8">
        <v>140</v>
      </c>
      <c r="J32" s="8">
        <v>118</v>
      </c>
      <c r="K32" s="4"/>
    </row>
    <row r="33" spans="1:11" ht="9.75" customHeight="1">
      <c r="A33" s="7" t="s">
        <v>38</v>
      </c>
      <c r="B33" s="8">
        <f t="shared" si="4"/>
        <v>6750</v>
      </c>
      <c r="C33" s="8">
        <v>5564</v>
      </c>
      <c r="D33" s="8">
        <v>34</v>
      </c>
      <c r="E33" s="8">
        <v>346</v>
      </c>
      <c r="F33" s="8">
        <v>390</v>
      </c>
      <c r="G33" s="8" t="s">
        <v>14</v>
      </c>
      <c r="H33" s="8">
        <v>270</v>
      </c>
      <c r="I33" s="8">
        <v>91</v>
      </c>
      <c r="J33" s="8">
        <v>55</v>
      </c>
      <c r="K33" s="4"/>
    </row>
    <row r="34" spans="1:11" ht="9.75" customHeight="1">
      <c r="A34" s="7" t="s">
        <v>39</v>
      </c>
      <c r="B34" s="8">
        <f t="shared" si="4"/>
        <v>4839</v>
      </c>
      <c r="C34" s="8">
        <v>2561</v>
      </c>
      <c r="D34" s="8">
        <v>118</v>
      </c>
      <c r="E34" s="8">
        <v>307</v>
      </c>
      <c r="F34" s="8">
        <v>200</v>
      </c>
      <c r="G34" s="8" t="s">
        <v>14</v>
      </c>
      <c r="H34" s="8">
        <v>605</v>
      </c>
      <c r="I34" s="8">
        <v>220</v>
      </c>
      <c r="J34" s="8">
        <v>828</v>
      </c>
      <c r="K34" s="4"/>
    </row>
    <row r="35" spans="1:11" ht="9.75" customHeight="1">
      <c r="A35" s="7" t="s">
        <v>40</v>
      </c>
      <c r="B35" s="8">
        <f t="shared" si="4"/>
        <v>4144</v>
      </c>
      <c r="C35" s="8">
        <v>2030</v>
      </c>
      <c r="D35" s="8">
        <v>118</v>
      </c>
      <c r="E35" s="8">
        <v>269</v>
      </c>
      <c r="F35" s="8">
        <v>132</v>
      </c>
      <c r="G35" s="8" t="s">
        <v>14</v>
      </c>
      <c r="H35" s="8">
        <v>567</v>
      </c>
      <c r="I35" s="8">
        <v>200</v>
      </c>
      <c r="J35" s="8">
        <v>828</v>
      </c>
      <c r="K35" s="4"/>
    </row>
    <row r="36" spans="1:11" ht="9.75" customHeight="1">
      <c r="A36" s="7" t="s">
        <v>41</v>
      </c>
      <c r="B36" s="8">
        <f t="shared" si="4"/>
        <v>2599</v>
      </c>
      <c r="C36" s="8">
        <v>1447</v>
      </c>
      <c r="D36" s="8">
        <v>255</v>
      </c>
      <c r="E36" s="8">
        <v>150</v>
      </c>
      <c r="F36" s="8">
        <v>305</v>
      </c>
      <c r="G36" s="8">
        <v>2</v>
      </c>
      <c r="H36" s="8">
        <v>217</v>
      </c>
      <c r="I36" s="8">
        <v>223</v>
      </c>
      <c r="J36" s="8" t="s">
        <v>14</v>
      </c>
      <c r="K36" s="4"/>
    </row>
    <row r="37" spans="1:11" ht="9.75" customHeight="1">
      <c r="A37" s="7" t="s">
        <v>42</v>
      </c>
      <c r="B37" s="8">
        <f t="shared" si="4"/>
        <v>961</v>
      </c>
      <c r="C37" s="8">
        <v>535</v>
      </c>
      <c r="D37" s="8">
        <v>55</v>
      </c>
      <c r="E37" s="8">
        <v>64</v>
      </c>
      <c r="F37" s="8">
        <v>69</v>
      </c>
      <c r="G37" s="8">
        <v>2</v>
      </c>
      <c r="H37" s="8">
        <v>107</v>
      </c>
      <c r="I37" s="8">
        <v>129</v>
      </c>
      <c r="J37" s="8" t="s">
        <v>14</v>
      </c>
      <c r="K37" s="4"/>
    </row>
    <row r="38" spans="1:11" ht="9.75" customHeight="1">
      <c r="A38" s="7" t="s">
        <v>43</v>
      </c>
      <c r="B38" s="8">
        <f t="shared" si="4"/>
        <v>1279</v>
      </c>
      <c r="C38" s="8">
        <v>665</v>
      </c>
      <c r="D38" s="8">
        <v>86</v>
      </c>
      <c r="E38" s="8">
        <v>68</v>
      </c>
      <c r="F38" s="8">
        <v>178</v>
      </c>
      <c r="G38" s="8">
        <v>11</v>
      </c>
      <c r="H38" s="8">
        <v>140</v>
      </c>
      <c r="I38" s="8">
        <v>59</v>
      </c>
      <c r="J38" s="8">
        <v>72</v>
      </c>
      <c r="K38" s="4"/>
    </row>
    <row r="39" spans="1:11" ht="9.75" customHeight="1">
      <c r="A39" s="11" t="s">
        <v>44</v>
      </c>
      <c r="B39" s="8">
        <f t="shared" si="4"/>
        <v>556</v>
      </c>
      <c r="C39" s="8">
        <v>342</v>
      </c>
      <c r="D39" s="8">
        <v>24</v>
      </c>
      <c r="E39" s="8">
        <v>41</v>
      </c>
      <c r="F39" s="8">
        <v>26</v>
      </c>
      <c r="G39" s="8">
        <v>11</v>
      </c>
      <c r="H39" s="8">
        <v>87</v>
      </c>
      <c r="I39" s="8">
        <v>24</v>
      </c>
      <c r="J39" s="8">
        <v>1</v>
      </c>
      <c r="K39" s="4"/>
    </row>
    <row r="40" spans="1:11" ht="9.75" customHeight="1">
      <c r="A40" s="7" t="s">
        <v>45</v>
      </c>
      <c r="B40" s="8">
        <f t="shared" si="4"/>
        <v>14060</v>
      </c>
      <c r="C40" s="8">
        <v>6286</v>
      </c>
      <c r="D40" s="8">
        <v>816</v>
      </c>
      <c r="E40" s="8">
        <v>932</v>
      </c>
      <c r="F40" s="11">
        <v>1458</v>
      </c>
      <c r="G40" s="8">
        <v>96</v>
      </c>
      <c r="H40" s="8">
        <v>1392</v>
      </c>
      <c r="I40" s="8">
        <v>830</v>
      </c>
      <c r="J40" s="8">
        <v>2250</v>
      </c>
      <c r="K40" s="4"/>
    </row>
    <row r="41" spans="1:11" ht="9.75" customHeight="1">
      <c r="A41" s="7" t="s">
        <v>46</v>
      </c>
      <c r="B41" s="8">
        <f t="shared" si="4"/>
        <v>5576</v>
      </c>
      <c r="C41" s="8">
        <v>2252</v>
      </c>
      <c r="D41" s="8">
        <v>387</v>
      </c>
      <c r="E41" s="8">
        <v>635</v>
      </c>
      <c r="F41" s="8">
        <v>177</v>
      </c>
      <c r="G41" s="8">
        <v>1</v>
      </c>
      <c r="H41" s="8">
        <v>559</v>
      </c>
      <c r="I41" s="8">
        <v>71</v>
      </c>
      <c r="J41" s="8">
        <v>1494</v>
      </c>
      <c r="K41" s="4"/>
    </row>
    <row r="42" spans="1:11" s="5" customFormat="1" ht="9.75" customHeight="1">
      <c r="A42" s="12" t="s">
        <v>47</v>
      </c>
      <c r="B42" s="4">
        <f>B43+B45+B47+B49</f>
        <v>209257</v>
      </c>
      <c r="C42" s="4">
        <f>C43+C45+C47+C49</f>
        <v>115214</v>
      </c>
      <c r="D42" s="4">
        <f aca="true" t="shared" si="5" ref="D42:J42">D43+D45+D47+D49</f>
        <v>10384</v>
      </c>
      <c r="E42" s="4">
        <f t="shared" si="5"/>
        <v>10290</v>
      </c>
      <c r="F42" s="4">
        <f t="shared" si="5"/>
        <v>14648</v>
      </c>
      <c r="G42" s="4">
        <f t="shared" si="5"/>
        <v>1069</v>
      </c>
      <c r="H42" s="4">
        <f t="shared" si="5"/>
        <v>34782</v>
      </c>
      <c r="I42" s="4">
        <f t="shared" si="5"/>
        <v>15039</v>
      </c>
      <c r="J42" s="4">
        <f t="shared" si="5"/>
        <v>7831</v>
      </c>
      <c r="K42" s="4"/>
    </row>
    <row r="43" spans="1:11" ht="9.75" customHeight="1">
      <c r="A43" s="7" t="s">
        <v>48</v>
      </c>
      <c r="B43" s="8">
        <f aca="true" t="shared" si="6" ref="B43:B50">SUM(C43:J43)</f>
        <v>66656</v>
      </c>
      <c r="C43" s="8">
        <v>40537</v>
      </c>
      <c r="D43" s="8">
        <v>3942</v>
      </c>
      <c r="E43" s="8">
        <v>5160</v>
      </c>
      <c r="F43" s="8">
        <v>3637</v>
      </c>
      <c r="G43" s="8">
        <v>392</v>
      </c>
      <c r="H43" s="8">
        <v>6536</v>
      </c>
      <c r="I43" s="8">
        <v>4057</v>
      </c>
      <c r="J43" s="8">
        <v>2395</v>
      </c>
      <c r="K43" s="4"/>
    </row>
    <row r="44" spans="1:11" ht="9.75" customHeight="1">
      <c r="A44" s="7" t="s">
        <v>49</v>
      </c>
      <c r="B44" s="8">
        <f t="shared" si="6"/>
        <v>15523</v>
      </c>
      <c r="C44" s="8">
        <v>8218</v>
      </c>
      <c r="D44" s="8">
        <v>602</v>
      </c>
      <c r="E44" s="8">
        <v>2061</v>
      </c>
      <c r="F44" s="8">
        <v>442</v>
      </c>
      <c r="G44" s="8">
        <v>15</v>
      </c>
      <c r="H44" s="8">
        <v>2713</v>
      </c>
      <c r="I44" s="8">
        <v>1255</v>
      </c>
      <c r="J44" s="8">
        <v>217</v>
      </c>
      <c r="K44" s="4"/>
    </row>
    <row r="45" spans="1:11" ht="9.75" customHeight="1">
      <c r="A45" s="7" t="s">
        <v>50</v>
      </c>
      <c r="B45" s="8">
        <f t="shared" si="6"/>
        <v>8294</v>
      </c>
      <c r="C45" s="8">
        <v>4028</v>
      </c>
      <c r="D45" s="8">
        <v>718</v>
      </c>
      <c r="E45" s="8">
        <v>416</v>
      </c>
      <c r="F45" s="8">
        <v>761</v>
      </c>
      <c r="G45" s="8">
        <v>96</v>
      </c>
      <c r="H45" s="8">
        <v>1341</v>
      </c>
      <c r="I45" s="8">
        <v>725</v>
      </c>
      <c r="J45" s="8">
        <v>209</v>
      </c>
      <c r="K45" s="4"/>
    </row>
    <row r="46" spans="1:11" ht="9.75" customHeight="1">
      <c r="A46" s="7" t="s">
        <v>51</v>
      </c>
      <c r="B46" s="8">
        <f t="shared" si="6"/>
        <v>1138</v>
      </c>
      <c r="C46" s="8">
        <v>630</v>
      </c>
      <c r="D46" s="8">
        <v>76</v>
      </c>
      <c r="E46" s="8">
        <v>104</v>
      </c>
      <c r="F46" s="8">
        <v>32</v>
      </c>
      <c r="G46" s="8" t="s">
        <v>14</v>
      </c>
      <c r="H46" s="8">
        <v>175</v>
      </c>
      <c r="I46" s="8">
        <v>106</v>
      </c>
      <c r="J46" s="8">
        <v>15</v>
      </c>
      <c r="K46" s="4"/>
    </row>
    <row r="47" spans="1:11" ht="9.75" customHeight="1">
      <c r="A47" s="7" t="s">
        <v>52</v>
      </c>
      <c r="B47" s="8">
        <f t="shared" si="6"/>
        <v>8601</v>
      </c>
      <c r="C47" s="8">
        <v>4137</v>
      </c>
      <c r="D47" s="8">
        <v>206</v>
      </c>
      <c r="E47" s="8">
        <v>828</v>
      </c>
      <c r="F47" s="8">
        <v>378</v>
      </c>
      <c r="G47" s="8">
        <v>5</v>
      </c>
      <c r="H47" s="8">
        <v>604</v>
      </c>
      <c r="I47" s="8">
        <v>167</v>
      </c>
      <c r="J47" s="8">
        <v>2276</v>
      </c>
      <c r="K47" s="4"/>
    </row>
    <row r="48" spans="1:11" ht="9.75" customHeight="1">
      <c r="A48" s="7" t="s">
        <v>53</v>
      </c>
      <c r="B48" s="8">
        <f t="shared" si="6"/>
        <v>3876</v>
      </c>
      <c r="C48" s="8">
        <v>1926</v>
      </c>
      <c r="D48" s="8">
        <v>82</v>
      </c>
      <c r="E48" s="8">
        <v>464</v>
      </c>
      <c r="F48" s="8">
        <v>127</v>
      </c>
      <c r="G48" s="8">
        <v>2</v>
      </c>
      <c r="H48" s="8">
        <v>265</v>
      </c>
      <c r="I48" s="8">
        <v>12</v>
      </c>
      <c r="J48" s="8">
        <v>998</v>
      </c>
      <c r="K48" s="4"/>
    </row>
    <row r="49" spans="1:11" ht="9.75" customHeight="1">
      <c r="A49" s="7" t="s">
        <v>54</v>
      </c>
      <c r="B49" s="8">
        <f t="shared" si="6"/>
        <v>125706</v>
      </c>
      <c r="C49" s="8">
        <v>66512</v>
      </c>
      <c r="D49" s="8">
        <v>5518</v>
      </c>
      <c r="E49" s="8">
        <v>3886</v>
      </c>
      <c r="F49" s="8">
        <v>9872</v>
      </c>
      <c r="G49" s="8">
        <v>576</v>
      </c>
      <c r="H49" s="8">
        <v>26301</v>
      </c>
      <c r="I49" s="8">
        <v>10090</v>
      </c>
      <c r="J49" s="8">
        <v>2951</v>
      </c>
      <c r="K49" s="4"/>
    </row>
    <row r="50" spans="1:11" ht="9.75" customHeight="1">
      <c r="A50" s="7" t="s">
        <v>55</v>
      </c>
      <c r="B50" s="8">
        <f t="shared" si="6"/>
        <v>27570</v>
      </c>
      <c r="C50" s="8">
        <v>13784</v>
      </c>
      <c r="D50" s="8">
        <v>1930</v>
      </c>
      <c r="E50" s="8">
        <v>1654</v>
      </c>
      <c r="F50" s="8">
        <v>3584</v>
      </c>
      <c r="G50" s="8">
        <v>276</v>
      </c>
      <c r="H50" s="8">
        <v>3033</v>
      </c>
      <c r="I50" s="8">
        <v>1930</v>
      </c>
      <c r="J50" s="8">
        <v>1379</v>
      </c>
      <c r="K50" s="4"/>
    </row>
    <row r="51" spans="1:11" s="5" customFormat="1" ht="9.75" customHeight="1">
      <c r="A51" s="12" t="s">
        <v>56</v>
      </c>
      <c r="B51" s="4">
        <f>B52+B54+B56</f>
        <v>106413</v>
      </c>
      <c r="C51" s="4">
        <f aca="true" t="shared" si="7" ref="C51:J51">C52+C54+C56</f>
        <v>60992</v>
      </c>
      <c r="D51" s="4">
        <f t="shared" si="7"/>
        <v>7426</v>
      </c>
      <c r="E51" s="4">
        <f t="shared" si="7"/>
        <v>3234</v>
      </c>
      <c r="F51" s="4">
        <f t="shared" si="7"/>
        <v>10407</v>
      </c>
      <c r="G51" s="4">
        <f t="shared" si="7"/>
        <v>696</v>
      </c>
      <c r="H51" s="4">
        <f t="shared" si="7"/>
        <v>13708</v>
      </c>
      <c r="I51" s="4">
        <f t="shared" si="7"/>
        <v>7080</v>
      </c>
      <c r="J51" s="4">
        <f t="shared" si="7"/>
        <v>2870</v>
      </c>
      <c r="K51" s="4"/>
    </row>
    <row r="52" spans="1:11" ht="9.75" customHeight="1">
      <c r="A52" s="7" t="s">
        <v>57</v>
      </c>
      <c r="B52" s="8">
        <f aca="true" t="shared" si="8" ref="B52:B57">SUM(C52:J52)</f>
        <v>39936</v>
      </c>
      <c r="C52" s="8">
        <v>21064</v>
      </c>
      <c r="D52" s="8">
        <v>3102</v>
      </c>
      <c r="E52" s="8">
        <v>1324</v>
      </c>
      <c r="F52" s="8">
        <v>3576</v>
      </c>
      <c r="G52" s="8">
        <v>336</v>
      </c>
      <c r="H52" s="8">
        <v>7001</v>
      </c>
      <c r="I52" s="8">
        <v>3091</v>
      </c>
      <c r="J52" s="8">
        <v>442</v>
      </c>
      <c r="K52" s="4"/>
    </row>
    <row r="53" spans="1:11" s="14" customFormat="1" ht="9.75" customHeight="1">
      <c r="A53" s="13" t="s">
        <v>58</v>
      </c>
      <c r="B53" s="8">
        <f t="shared" si="8"/>
        <v>8389</v>
      </c>
      <c r="C53" s="8">
        <v>5421</v>
      </c>
      <c r="D53" s="8">
        <v>675</v>
      </c>
      <c r="E53" s="8">
        <v>549</v>
      </c>
      <c r="F53" s="8">
        <v>329</v>
      </c>
      <c r="G53" s="8">
        <v>8</v>
      </c>
      <c r="H53" s="8">
        <v>1338</v>
      </c>
      <c r="I53" s="8">
        <v>66</v>
      </c>
      <c r="J53" s="8">
        <v>3</v>
      </c>
      <c r="K53" s="4"/>
    </row>
    <row r="54" spans="1:11" ht="9.75" customHeight="1">
      <c r="A54" s="7" t="s">
        <v>59</v>
      </c>
      <c r="B54" s="8">
        <f t="shared" si="8"/>
        <v>37421</v>
      </c>
      <c r="C54" s="8">
        <v>24637</v>
      </c>
      <c r="D54" s="8">
        <v>2948</v>
      </c>
      <c r="E54" s="8">
        <v>763</v>
      </c>
      <c r="F54" s="8">
        <v>4979</v>
      </c>
      <c r="G54" s="8">
        <v>229</v>
      </c>
      <c r="H54" s="8">
        <v>2036</v>
      </c>
      <c r="I54" s="8">
        <v>1684</v>
      </c>
      <c r="J54" s="8">
        <v>145</v>
      </c>
      <c r="K54" s="4"/>
    </row>
    <row r="55" spans="1:11" ht="9.75" customHeight="1">
      <c r="A55" s="7" t="s">
        <v>60</v>
      </c>
      <c r="B55" s="8">
        <f t="shared" si="8"/>
        <v>3914</v>
      </c>
      <c r="C55" s="8">
        <v>2326</v>
      </c>
      <c r="D55" s="8">
        <v>195</v>
      </c>
      <c r="E55" s="8">
        <v>148</v>
      </c>
      <c r="F55" s="8">
        <v>542</v>
      </c>
      <c r="G55" s="8">
        <v>88</v>
      </c>
      <c r="H55" s="8">
        <v>544</v>
      </c>
      <c r="I55" s="8">
        <v>32</v>
      </c>
      <c r="J55" s="8">
        <v>39</v>
      </c>
      <c r="K55" s="4"/>
    </row>
    <row r="56" spans="1:11" ht="9.75" customHeight="1">
      <c r="A56" s="7" t="s">
        <v>61</v>
      </c>
      <c r="B56" s="8">
        <f t="shared" si="8"/>
        <v>29056</v>
      </c>
      <c r="C56" s="8">
        <v>15291</v>
      </c>
      <c r="D56" s="8">
        <v>1376</v>
      </c>
      <c r="E56" s="8">
        <v>1147</v>
      </c>
      <c r="F56" s="8">
        <v>1852</v>
      </c>
      <c r="G56" s="8">
        <v>131</v>
      </c>
      <c r="H56" s="8">
        <v>4671</v>
      </c>
      <c r="I56" s="8">
        <v>2305</v>
      </c>
      <c r="J56" s="8">
        <v>2283</v>
      </c>
      <c r="K56" s="4"/>
    </row>
    <row r="57" spans="1:11" ht="9.75" customHeight="1">
      <c r="A57" s="7" t="s">
        <v>62</v>
      </c>
      <c r="B57" s="8">
        <f t="shared" si="8"/>
        <v>7789</v>
      </c>
      <c r="C57" s="8">
        <v>4892</v>
      </c>
      <c r="D57" s="8" t="s">
        <v>14</v>
      </c>
      <c r="E57" s="8">
        <v>548</v>
      </c>
      <c r="F57" s="8">
        <v>277</v>
      </c>
      <c r="G57" s="8" t="s">
        <v>14</v>
      </c>
      <c r="H57" s="8">
        <v>1356</v>
      </c>
      <c r="I57" s="8">
        <v>716</v>
      </c>
      <c r="J57" s="8" t="s">
        <v>14</v>
      </c>
      <c r="K57" s="4"/>
    </row>
    <row r="58" spans="1:11" s="5" customFormat="1" ht="9.75" customHeight="1">
      <c r="A58" s="12" t="s">
        <v>63</v>
      </c>
      <c r="B58" s="4">
        <f>B59+B61+B63+B65</f>
        <v>29857</v>
      </c>
      <c r="C58" s="4">
        <f aca="true" t="shared" si="9" ref="C58:J58">C59+C61+C63+C65</f>
        <v>15799</v>
      </c>
      <c r="D58" s="4">
        <f t="shared" si="9"/>
        <v>2040</v>
      </c>
      <c r="E58" s="4">
        <f t="shared" si="9"/>
        <v>1392</v>
      </c>
      <c r="F58" s="4">
        <f t="shared" si="9"/>
        <v>3611</v>
      </c>
      <c r="G58" s="4">
        <f>SUM(G59,G61,G63,G65)</f>
        <v>30</v>
      </c>
      <c r="H58" s="4">
        <f t="shared" si="9"/>
        <v>4581</v>
      </c>
      <c r="I58" s="4">
        <f t="shared" si="9"/>
        <v>2122</v>
      </c>
      <c r="J58" s="4">
        <f t="shared" si="9"/>
        <v>282</v>
      </c>
      <c r="K58" s="4"/>
    </row>
    <row r="59" spans="1:11" ht="9.75" customHeight="1">
      <c r="A59" s="7" t="s">
        <v>64</v>
      </c>
      <c r="B59" s="8">
        <f aca="true" t="shared" si="10" ref="B59:B66">SUM(C59:J59)</f>
        <v>5743</v>
      </c>
      <c r="C59" s="8">
        <v>2596</v>
      </c>
      <c r="D59" s="8">
        <v>384</v>
      </c>
      <c r="E59" s="8">
        <v>110</v>
      </c>
      <c r="F59" s="8">
        <v>605</v>
      </c>
      <c r="G59" s="8">
        <v>21</v>
      </c>
      <c r="H59" s="8">
        <v>1321</v>
      </c>
      <c r="I59" s="8">
        <v>646</v>
      </c>
      <c r="J59" s="8">
        <v>60</v>
      </c>
      <c r="K59" s="4"/>
    </row>
    <row r="60" spans="1:11" ht="9.75" customHeight="1">
      <c r="A60" s="7" t="s">
        <v>65</v>
      </c>
      <c r="B60" s="8">
        <f t="shared" si="10"/>
        <v>2334</v>
      </c>
      <c r="C60" s="8">
        <v>1218</v>
      </c>
      <c r="D60" s="8">
        <v>125</v>
      </c>
      <c r="E60" s="8">
        <v>54</v>
      </c>
      <c r="F60" s="8">
        <v>94</v>
      </c>
      <c r="G60" s="8">
        <v>17</v>
      </c>
      <c r="H60" s="8">
        <v>657</v>
      </c>
      <c r="I60" s="8">
        <v>151</v>
      </c>
      <c r="J60" s="8">
        <v>18</v>
      </c>
      <c r="K60" s="4"/>
    </row>
    <row r="61" spans="1:11" ht="9.75" customHeight="1">
      <c r="A61" s="7" t="s">
        <v>66</v>
      </c>
      <c r="B61" s="8">
        <f t="shared" si="10"/>
        <v>2869</v>
      </c>
      <c r="C61" s="8">
        <v>1612</v>
      </c>
      <c r="D61" s="8">
        <v>203</v>
      </c>
      <c r="E61" s="8">
        <v>166</v>
      </c>
      <c r="F61" s="8">
        <v>198</v>
      </c>
      <c r="G61" s="8" t="s">
        <v>14</v>
      </c>
      <c r="H61" s="8">
        <v>488</v>
      </c>
      <c r="I61" s="8">
        <v>112</v>
      </c>
      <c r="J61" s="8">
        <v>90</v>
      </c>
      <c r="K61" s="4"/>
    </row>
    <row r="62" spans="1:11" ht="9.75" customHeight="1">
      <c r="A62" s="7" t="s">
        <v>67</v>
      </c>
      <c r="B62" s="8">
        <f t="shared" si="10"/>
        <v>1128</v>
      </c>
      <c r="C62" s="8">
        <v>745</v>
      </c>
      <c r="D62" s="8">
        <v>66</v>
      </c>
      <c r="E62" s="8">
        <v>93</v>
      </c>
      <c r="F62" s="8">
        <v>22</v>
      </c>
      <c r="G62" s="8" t="s">
        <v>14</v>
      </c>
      <c r="H62" s="8">
        <v>143</v>
      </c>
      <c r="I62" s="8">
        <v>26</v>
      </c>
      <c r="J62" s="8">
        <v>33</v>
      </c>
      <c r="K62" s="4"/>
    </row>
    <row r="63" spans="1:11" ht="9.75" customHeight="1">
      <c r="A63" s="7" t="s">
        <v>68</v>
      </c>
      <c r="B63" s="8">
        <f t="shared" si="10"/>
        <v>12431</v>
      </c>
      <c r="C63" s="8">
        <v>5816</v>
      </c>
      <c r="D63" s="8">
        <v>1132</v>
      </c>
      <c r="E63" s="8">
        <v>566</v>
      </c>
      <c r="F63" s="8">
        <v>2431</v>
      </c>
      <c r="G63" s="8">
        <v>9</v>
      </c>
      <c r="H63" s="8">
        <v>1909</v>
      </c>
      <c r="I63" s="8">
        <v>563</v>
      </c>
      <c r="J63" s="8">
        <v>5</v>
      </c>
      <c r="K63" s="4"/>
    </row>
    <row r="64" spans="1:11" s="15" customFormat="1" ht="9.75" customHeight="1">
      <c r="A64" s="13" t="s">
        <v>69</v>
      </c>
      <c r="B64" s="8">
        <f t="shared" si="10"/>
        <v>4814</v>
      </c>
      <c r="C64" s="8">
        <v>2257</v>
      </c>
      <c r="D64" s="8">
        <v>296</v>
      </c>
      <c r="E64" s="8">
        <v>311</v>
      </c>
      <c r="F64" s="8">
        <v>214</v>
      </c>
      <c r="G64" s="8">
        <v>8</v>
      </c>
      <c r="H64" s="8">
        <v>1473</v>
      </c>
      <c r="I64" s="8">
        <v>251</v>
      </c>
      <c r="J64" s="8">
        <v>4</v>
      </c>
      <c r="K64" s="4"/>
    </row>
    <row r="65" spans="1:11" s="15" customFormat="1" ht="9.75" customHeight="1">
      <c r="A65" s="13" t="s">
        <v>70</v>
      </c>
      <c r="B65" s="8">
        <f t="shared" si="10"/>
        <v>8814</v>
      </c>
      <c r="C65" s="8">
        <v>5775</v>
      </c>
      <c r="D65" s="8">
        <v>321</v>
      </c>
      <c r="E65" s="8">
        <v>550</v>
      </c>
      <c r="F65" s="8">
        <v>377</v>
      </c>
      <c r="G65" s="8" t="s">
        <v>14</v>
      </c>
      <c r="H65" s="8">
        <v>863</v>
      </c>
      <c r="I65" s="8">
        <v>801</v>
      </c>
      <c r="J65" s="8">
        <v>127</v>
      </c>
      <c r="K65" s="4"/>
    </row>
    <row r="66" spans="1:11" s="15" customFormat="1" ht="9.75" customHeight="1">
      <c r="A66" s="13" t="s">
        <v>71</v>
      </c>
      <c r="B66" s="8">
        <f t="shared" si="10"/>
        <v>8814</v>
      </c>
      <c r="C66" s="8">
        <v>5775</v>
      </c>
      <c r="D66" s="8">
        <v>321</v>
      </c>
      <c r="E66" s="8">
        <v>550</v>
      </c>
      <c r="F66" s="8">
        <v>377</v>
      </c>
      <c r="G66" s="8" t="s">
        <v>14</v>
      </c>
      <c r="H66" s="8">
        <v>863</v>
      </c>
      <c r="I66" s="8">
        <v>801</v>
      </c>
      <c r="J66" s="8">
        <v>127</v>
      </c>
      <c r="K66" s="4"/>
    </row>
    <row r="67" spans="1:10" ht="6" customHeight="1">
      <c r="A67" s="11"/>
      <c r="B67" s="10"/>
      <c r="C67" s="10"/>
      <c r="D67" s="10"/>
      <c r="E67" s="10"/>
      <c r="F67" s="10"/>
      <c r="G67" s="10"/>
      <c r="H67" s="10"/>
      <c r="I67" s="10"/>
      <c r="J67" s="10"/>
    </row>
    <row r="68" ht="9.75" customHeight="1">
      <c r="A68" s="16" t="s">
        <v>72</v>
      </c>
    </row>
  </sheetData>
  <mergeCells count="14">
    <mergeCell ref="A1:J1"/>
    <mergeCell ref="A2:J2"/>
    <mergeCell ref="B3:J3"/>
    <mergeCell ref="C4:J4"/>
    <mergeCell ref="B4:B6"/>
    <mergeCell ref="A3:A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segurança pública</dc:title>
  <dc:subject/>
  <dc:creator>MICROFASE</dc:creator>
  <cp:keywords/>
  <dc:description/>
  <cp:lastModifiedBy>Márcia do Rosário Brauns</cp:lastModifiedBy>
  <cp:lastPrinted>2000-05-16T13:46:35Z</cp:lastPrinted>
  <dcterms:created xsi:type="dcterms:W3CDTF">1996-08-06T18:14:23Z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