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.1.1" sheetId="1" r:id="rId1"/>
    <sheet name="I.1.2" sheetId="2" r:id="rId2"/>
  </sheets>
  <definedNames>
    <definedName name="_xlnm.Print_Area" localSheetId="0">'I.1.1'!$A$1:$K$122</definedName>
    <definedName name="_xlnm.Print_Titles" localSheetId="0">'I.1.1'!$2:$4</definedName>
  </definedNames>
  <calcPr fullCalcOnLoad="1"/>
</workbook>
</file>

<file path=xl/sharedStrings.xml><?xml version="1.0" encoding="utf-8"?>
<sst xmlns="http://schemas.openxmlformats.org/spreadsheetml/2006/main" count="39" uniqueCount="37">
  <si>
    <t xml:space="preserve">Ano </t>
  </si>
  <si>
    <t xml:space="preserve">População </t>
  </si>
  <si>
    <t>PIB</t>
  </si>
  <si>
    <t>PIB per capita</t>
  </si>
  <si>
    <t>Deflator Implícito do PIB</t>
  </si>
  <si>
    <t>Residentes</t>
  </si>
  <si>
    <t>Variação      (%)</t>
  </si>
  <si>
    <t>Variação (%)</t>
  </si>
  <si>
    <t>Valores correntes             R$ mil</t>
  </si>
  <si>
    <t>Em dólares de 2000</t>
  </si>
  <si>
    <t>Fontes:</t>
  </si>
  <si>
    <t>(4) Deflator implícito do PIB 1947 a 1990: IBGE - Sistema de Contas Nacionais; 1991 a 2000: IBGE - Novo Sistema de Contas Nacionais</t>
  </si>
  <si>
    <t>(5) Deflator implícito do PIB:</t>
  </si>
  <si>
    <t xml:space="preserve">     1901 a 1908: Villela, A. V. e W. Suzigan (1973). Política do governo e crescimento da economia brasileira, 1889-1975. Rio de Janeiro:</t>
  </si>
  <si>
    <t xml:space="preserve">     IPEA/INPES. (Série monográfica, 10); 1909 a 1948: Haddad, C. (1978). Crescimento do produto real brasileiro, 1900-1947. Rio de Janeiro:</t>
  </si>
  <si>
    <t xml:space="preserve">     Fundação Getulio Vargas; 1948: Velloso, A. (Coord.) (1987). Contas nacionais do Brasil: séries históricas 1947 a 1985. Rio de Janeiro:</t>
  </si>
  <si>
    <t xml:space="preserve">     DEC / IBGE. Apud: Abreu, Marcelo de Paiva (Org.) (1992). A ordem do progresso - cem anos de política econômica republicana.</t>
  </si>
  <si>
    <t xml:space="preserve">     Rio de Janeiro: Ed. Campus.</t>
  </si>
  <si>
    <t xml:space="preserve">      Nacionais do IBGE) e a taxa de variação real do PIB anual (IBGE)</t>
  </si>
  <si>
    <t xml:space="preserve">(3) Produto Interno Bruto de 1901 a 1946: elaboração IPEA. Série estimada a partir do valor do PIB nominal de 2000 (Novo Sistema de Contas </t>
  </si>
  <si>
    <t>(1) População de 1901 a 1939:  interpolação cúbica dos dados censitários para os anos de 1872, 1890, 1900, 1920 e 1940 disponíveis em IBGE -</t>
  </si>
  <si>
    <t xml:space="preserve">      Estatísticas Históricas do Brasil, IBGE 986. </t>
  </si>
  <si>
    <t xml:space="preserve">(2) População de 1940 a 2000: Projeção da população brasileira para 1 de julho de 2050 (revisão 2000) a partir de grupos etários qüinqüenais </t>
  </si>
  <si>
    <t xml:space="preserve">     em 1 de julho de 1980 conciliada 13 de março de 2001 (projeção IPEA).</t>
  </si>
  <si>
    <t>I.1.1 - Brasil: População, Produto Interno Bruto, Produto Interno Bruto 'per capita' e deflator implícito do Produto Interno Bruto, 1901-2000</t>
  </si>
  <si>
    <t>Em reais de 1999 (R$ milhões)</t>
  </si>
  <si>
    <t>Em reais de 1999</t>
  </si>
  <si>
    <t>Indice (1999=100)</t>
  </si>
  <si>
    <t>Ano</t>
  </si>
  <si>
    <t>Agricultura</t>
  </si>
  <si>
    <t>Indústria</t>
  </si>
  <si>
    <t>Comércio</t>
  </si>
  <si>
    <t>Transportes e Comunicações</t>
  </si>
  <si>
    <t>Setor Governamental</t>
  </si>
  <si>
    <t>Produção Total</t>
  </si>
  <si>
    <t>I.1.2 - Índices setorias do Produto Real, 1900-1947 ( 1939 = 100)</t>
  </si>
  <si>
    <r>
      <t xml:space="preserve">Fonte: (1) 1901-1920: Haddad,C. ( 1980) "Crescimento Econômico do Brasil, 1900-76" in Paulo Neuhaus (coord.) Economia Brasileira: Uma Visão Histórica". Rio de Janeiro, Editora Campus, pp. 13-41.  (2) 1920-1947: Haddad, C. (1978)." </t>
    </r>
    <r>
      <rPr>
        <i/>
        <sz val="10"/>
        <rFont val="Arial"/>
        <family val="2"/>
      </rPr>
      <t xml:space="preserve">Crescimento do Produto Real no Brasil 1900-1947", </t>
    </r>
    <r>
      <rPr>
        <sz val="10"/>
        <rFont val="Arial"/>
        <family val="2"/>
      </rPr>
      <t>tabela 1</t>
    </r>
    <r>
      <rPr>
        <i/>
        <sz val="10"/>
        <rFont val="Arial"/>
        <family val="2"/>
      </rPr>
      <t>,</t>
    </r>
    <r>
      <rPr>
        <sz val="10"/>
        <rFont val="Arial"/>
        <family val="0"/>
      </rPr>
      <t xml:space="preserve"> Págs.7 e 8.</t>
    </r>
  </si>
</sst>
</file>

<file path=xl/styles.xml><?xml version="1.0" encoding="utf-8"?>
<styleSheet xmlns="http://schemas.openxmlformats.org/spreadsheetml/2006/main">
  <numFmts count="4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General_)"/>
    <numFmt numFmtId="171" formatCode="0.0"/>
    <numFmt numFmtId="172" formatCode="0_)"/>
    <numFmt numFmtId="173" formatCode="#,##0.0"/>
    <numFmt numFmtId="174" formatCode="#\ ##0"/>
    <numFmt numFmtId="175" formatCode="_(* #,##0_);_(* \(#,##0\);_(* &quot;-&quot;??_);_(@_)"/>
    <numFmt numFmtId="176" formatCode="0.000E+00"/>
    <numFmt numFmtId="177" formatCode="0.000"/>
    <numFmt numFmtId="178" formatCode="0.0%"/>
    <numFmt numFmtId="179" formatCode="_(* #,##0.0_);_(* \(#,##0.0\);_(* &quot;-&quot;??_);_(@_)"/>
    <numFmt numFmtId="180" formatCode="#,##0.0_);\(#,##0.0\)"/>
    <numFmt numFmtId="181" formatCode="0.0000E+00"/>
    <numFmt numFmtId="182" formatCode="0.00_)"/>
    <numFmt numFmtId="183" formatCode="0.0000"/>
    <numFmt numFmtId="184" formatCode="0.00000"/>
    <numFmt numFmtId="185" formatCode="0.000000"/>
    <numFmt numFmtId="186" formatCode="#,##0.000"/>
    <numFmt numFmtId="187" formatCode="#,##0.0000"/>
    <numFmt numFmtId="188" formatCode="0.00000000"/>
    <numFmt numFmtId="189" formatCode="0.0000000"/>
    <numFmt numFmtId="190" formatCode="0.000%"/>
    <numFmt numFmtId="191" formatCode="0.0000000000"/>
    <numFmt numFmtId="192" formatCode="0.0E+00"/>
    <numFmt numFmtId="193" formatCode="###\ ###\ ###\ ##0;\(\-\)\ ###\ ###\ ###\ ##0"/>
    <numFmt numFmtId="194" formatCode="0.000000E+00"/>
    <numFmt numFmtId="195" formatCode="0.00_);\(0.00\)"/>
    <numFmt numFmtId="196" formatCode="&quot;Sim&quot;;&quot;Sim&quot;;&quot;Não&quot;"/>
    <numFmt numFmtId="197" formatCode="&quot;Verdadeiro&quot;;&quot;Verdadeiro&quot;;&quot;Falso&quot;"/>
    <numFmt numFmtId="198" formatCode="&quot;Ativar&quot;;&quot;Ativar&quot;;&quot;Desativar&quot;"/>
    <numFmt numFmtId="199" formatCode="_(* #,##0.000_);_(* \(#,##0.000\);_(* &quot;-&quot;??_);_(@_)"/>
  </numFmts>
  <fonts count="11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sz val="8"/>
      <color indexed="8"/>
      <name val="Verdana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20">
      <alignment/>
      <protection/>
    </xf>
    <xf numFmtId="1" fontId="4" fillId="0" borderId="0" xfId="20" applyNumberFormat="1">
      <alignment/>
      <protection/>
    </xf>
    <xf numFmtId="171" fontId="4" fillId="0" borderId="0" xfId="20" applyNumberFormat="1">
      <alignment/>
      <protection/>
    </xf>
    <xf numFmtId="41" fontId="6" fillId="0" borderId="0" xfId="20" applyNumberFormat="1" applyFont="1" applyFill="1">
      <alignment/>
      <protection/>
    </xf>
    <xf numFmtId="2" fontId="6" fillId="0" borderId="0" xfId="20" applyNumberFormat="1" applyFont="1">
      <alignment/>
      <protection/>
    </xf>
    <xf numFmtId="2" fontId="6" fillId="0" borderId="0" xfId="20" applyNumberFormat="1" applyFont="1" applyFill="1">
      <alignment/>
      <protection/>
    </xf>
    <xf numFmtId="1" fontId="6" fillId="0" borderId="0" xfId="20" applyNumberFormat="1" applyFont="1">
      <alignment/>
      <protection/>
    </xf>
    <xf numFmtId="0" fontId="6" fillId="0" borderId="0" xfId="20" applyFont="1">
      <alignment/>
      <protection/>
    </xf>
    <xf numFmtId="194" fontId="6" fillId="0" borderId="0" xfId="20" applyNumberFormat="1" applyFont="1">
      <alignment/>
      <protection/>
    </xf>
    <xf numFmtId="2" fontId="6" fillId="0" borderId="0" xfId="20" applyNumberFormat="1" applyFont="1" applyAlignment="1">
      <alignment horizontal="right"/>
      <protection/>
    </xf>
    <xf numFmtId="1" fontId="4" fillId="0" borderId="1" xfId="20" applyNumberFormat="1" applyBorder="1" applyAlignment="1">
      <alignment horizontal="center" vertical="center"/>
      <protection/>
    </xf>
    <xf numFmtId="171" fontId="5" fillId="0" borderId="2" xfId="20" applyNumberFormat="1" applyFont="1" applyBorder="1" applyAlignment="1">
      <alignment horizontal="center" wrapText="1"/>
      <protection/>
    </xf>
    <xf numFmtId="1" fontId="5" fillId="0" borderId="2" xfId="20" applyNumberFormat="1" applyFont="1" applyFill="1" applyBorder="1" applyAlignment="1">
      <alignment horizontal="center" wrapText="1"/>
      <protection/>
    </xf>
    <xf numFmtId="2" fontId="5" fillId="0" borderId="2" xfId="20" applyNumberFormat="1" applyFont="1" applyBorder="1" applyAlignment="1">
      <alignment horizontal="center" wrapText="1"/>
      <protection/>
    </xf>
    <xf numFmtId="1" fontId="5" fillId="0" borderId="2" xfId="20" applyNumberFormat="1" applyFont="1" applyBorder="1" applyAlignment="1">
      <alignment horizontal="center" wrapText="1"/>
      <protection/>
    </xf>
    <xf numFmtId="194" fontId="5" fillId="0" borderId="2" xfId="20" applyNumberFormat="1" applyFont="1" applyBorder="1" applyAlignment="1">
      <alignment horizontal="center" wrapText="1"/>
      <protection/>
    </xf>
    <xf numFmtId="0" fontId="4" fillId="0" borderId="2" xfId="20" applyBorder="1" applyAlignment="1">
      <alignment horizontal="center"/>
      <protection/>
    </xf>
    <xf numFmtId="175" fontId="4" fillId="0" borderId="2" xfId="22" applyNumberFormat="1" applyBorder="1" applyAlignment="1" applyProtection="1">
      <alignment/>
      <protection/>
    </xf>
    <xf numFmtId="171" fontId="4" fillId="0" borderId="2" xfId="20" applyNumberFormat="1" applyBorder="1">
      <alignment/>
      <protection/>
    </xf>
    <xf numFmtId="41" fontId="4" fillId="0" borderId="2" xfId="20" applyNumberFormat="1" applyFill="1" applyBorder="1" applyAlignment="1">
      <alignment horizontal="center"/>
      <protection/>
    </xf>
    <xf numFmtId="175" fontId="4" fillId="0" borderId="2" xfId="22" applyNumberFormat="1" applyBorder="1" applyAlignment="1">
      <alignment/>
    </xf>
    <xf numFmtId="176" fontId="4" fillId="0" borderId="2" xfId="22" applyNumberFormat="1" applyFill="1" applyBorder="1" applyAlignment="1">
      <alignment/>
    </xf>
    <xf numFmtId="2" fontId="4" fillId="0" borderId="0" xfId="20" applyNumberFormat="1">
      <alignment/>
      <protection/>
    </xf>
    <xf numFmtId="39" fontId="4" fillId="0" borderId="2" xfId="20" applyNumberFormat="1" applyBorder="1">
      <alignment/>
      <protection/>
    </xf>
    <xf numFmtId="195" fontId="4" fillId="0" borderId="2" xfId="20" applyNumberFormat="1" applyBorder="1" applyAlignment="1">
      <alignment horizontal="right"/>
      <protection/>
    </xf>
    <xf numFmtId="43" fontId="4" fillId="0" borderId="2" xfId="22" applyFill="1" applyBorder="1" applyAlignment="1">
      <alignment/>
    </xf>
    <xf numFmtId="0" fontId="4" fillId="0" borderId="0" xfId="20" applyAlignment="1">
      <alignment horizontal="center"/>
      <protection/>
    </xf>
    <xf numFmtId="1" fontId="4" fillId="0" borderId="0" xfId="20" applyNumberFormat="1" applyAlignment="1">
      <alignment horizontal="center"/>
      <protection/>
    </xf>
    <xf numFmtId="171" fontId="4" fillId="0" borderId="0" xfId="20" applyNumberFormat="1" applyAlignment="1">
      <alignment horizontal="center"/>
      <protection/>
    </xf>
    <xf numFmtId="171" fontId="4" fillId="0" borderId="0" xfId="20" applyNumberFormat="1" applyFill="1" applyBorder="1" applyAlignment="1">
      <alignment horizontal="center"/>
      <protection/>
    </xf>
    <xf numFmtId="2" fontId="4" fillId="0" borderId="0" xfId="20" applyNumberFormat="1" applyAlignment="1">
      <alignment horizontal="center"/>
      <protection/>
    </xf>
    <xf numFmtId="2" fontId="4" fillId="0" borderId="0" xfId="20" applyNumberFormat="1" applyFill="1" applyAlignment="1">
      <alignment horizontal="center"/>
      <protection/>
    </xf>
    <xf numFmtId="194" fontId="4" fillId="0" borderId="0" xfId="20" applyNumberFormat="1" applyAlignment="1">
      <alignment horizontal="center"/>
      <protection/>
    </xf>
    <xf numFmtId="2" fontId="4" fillId="0" borderId="0" xfId="20" applyNumberFormat="1" applyAlignment="1">
      <alignment horizontal="right"/>
      <protection/>
    </xf>
    <xf numFmtId="171" fontId="7" fillId="0" borderId="0" xfId="20" applyNumberFormat="1" applyFont="1">
      <alignment/>
      <protection/>
    </xf>
    <xf numFmtId="2" fontId="7" fillId="0" borderId="0" xfId="20" applyNumberFormat="1" applyFont="1">
      <alignment/>
      <protection/>
    </xf>
    <xf numFmtId="1" fontId="7" fillId="0" borderId="0" xfId="20" applyNumberFormat="1" applyFont="1">
      <alignment/>
      <protection/>
    </xf>
    <xf numFmtId="194" fontId="4" fillId="0" borderId="0" xfId="20" applyNumberFormat="1">
      <alignment/>
      <protection/>
    </xf>
    <xf numFmtId="41" fontId="4" fillId="0" borderId="0" xfId="20" applyNumberFormat="1" applyFill="1">
      <alignment/>
      <protection/>
    </xf>
    <xf numFmtId="175" fontId="4" fillId="0" borderId="0" xfId="20" applyNumberFormat="1" applyFill="1" applyBorder="1">
      <alignment/>
      <protection/>
    </xf>
    <xf numFmtId="2" fontId="4" fillId="0" borderId="0" xfId="20" applyNumberFormat="1" applyFill="1">
      <alignment/>
      <protection/>
    </xf>
    <xf numFmtId="0" fontId="8" fillId="0" borderId="0" xfId="20" applyFont="1">
      <alignment/>
      <protection/>
    </xf>
    <xf numFmtId="41" fontId="4" fillId="0" borderId="0" xfId="20" applyNumberFormat="1" applyFill="1" applyBorder="1" applyAlignment="1">
      <alignment horizontal="center"/>
      <protection/>
    </xf>
    <xf numFmtId="0" fontId="4" fillId="0" borderId="0" xfId="20" applyBorder="1" applyAlignment="1">
      <alignment horizontal="center"/>
      <protection/>
    </xf>
    <xf numFmtId="175" fontId="4" fillId="0" borderId="0" xfId="22" applyNumberFormat="1" applyBorder="1" applyAlignment="1">
      <alignment/>
    </xf>
    <xf numFmtId="171" fontId="4" fillId="0" borderId="0" xfId="20" applyNumberFormat="1" applyBorder="1">
      <alignment/>
      <protection/>
    </xf>
    <xf numFmtId="39" fontId="4" fillId="0" borderId="0" xfId="20" applyNumberFormat="1" applyBorder="1">
      <alignment/>
      <protection/>
    </xf>
    <xf numFmtId="43" fontId="4" fillId="0" borderId="0" xfId="22" applyFill="1" applyBorder="1" applyAlignment="1">
      <alignment/>
    </xf>
    <xf numFmtId="195" fontId="4" fillId="0" borderId="0" xfId="20" applyNumberFormat="1" applyBorder="1" applyAlignment="1">
      <alignment horizontal="right"/>
      <protection/>
    </xf>
    <xf numFmtId="0" fontId="8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4" fillId="0" borderId="0" xfId="20" applyFont="1">
      <alignment/>
      <protection/>
    </xf>
    <xf numFmtId="0" fontId="9" fillId="0" borderId="0" xfId="0" applyFont="1" applyAlignment="1">
      <alignment horizontal="left"/>
    </xf>
    <xf numFmtId="176" fontId="4" fillId="0" borderId="2" xfId="20" applyNumberFormat="1" applyFill="1" applyBorder="1" applyAlignment="1">
      <alignment horizontal="right"/>
      <protection/>
    </xf>
    <xf numFmtId="195" fontId="4" fillId="0" borderId="2" xfId="20" applyNumberFormat="1" applyFill="1" applyBorder="1" applyAlignment="1">
      <alignment horizontal="right"/>
      <protection/>
    </xf>
    <xf numFmtId="2" fontId="4" fillId="0" borderId="0" xfId="20" applyNumberFormat="1" applyFill="1" applyBorder="1">
      <alignment/>
      <protection/>
    </xf>
    <xf numFmtId="175" fontId="4" fillId="0" borderId="0" xfId="22" applyNumberFormat="1" applyFill="1" applyBorder="1" applyAlignment="1">
      <alignment/>
    </xf>
    <xf numFmtId="43" fontId="0" fillId="0" borderId="0" xfId="22" applyAlignment="1">
      <alignment/>
    </xf>
    <xf numFmtId="195" fontId="4" fillId="0" borderId="2" xfId="20" applyNumberFormat="1" applyFill="1" applyBorder="1">
      <alignment/>
      <protection/>
    </xf>
    <xf numFmtId="175" fontId="4" fillId="0" borderId="2" xfId="22" applyNumberFormat="1" applyFill="1" applyBorder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71" fontId="0" fillId="0" borderId="2" xfId="0" applyNumberFormat="1" applyBorder="1" applyAlignment="1">
      <alignment horizontal="center"/>
    </xf>
    <xf numFmtId="1" fontId="0" fillId="0" borderId="2" xfId="22" applyNumberFormat="1" applyFont="1" applyBorder="1" applyAlignment="1">
      <alignment horizontal="center"/>
    </xf>
    <xf numFmtId="2" fontId="4" fillId="0" borderId="3" xfId="20" applyNumberFormat="1" applyBorder="1" applyAlignment="1">
      <alignment horizontal="right"/>
      <protection/>
    </xf>
    <xf numFmtId="2" fontId="4" fillId="0" borderId="4" xfId="20" applyNumberFormat="1" applyBorder="1" applyAlignment="1">
      <alignment horizontal="right"/>
      <protection/>
    </xf>
    <xf numFmtId="0" fontId="4" fillId="0" borderId="5" xfId="20" applyBorder="1" applyAlignment="1">
      <alignment horizontal="center" vertical="center"/>
      <protection/>
    </xf>
    <xf numFmtId="0" fontId="4" fillId="0" borderId="1" xfId="20" applyBorder="1" applyAlignment="1">
      <alignment horizontal="center" vertical="center"/>
      <protection/>
    </xf>
    <xf numFmtId="0" fontId="4" fillId="0" borderId="3" xfId="20" applyBorder="1" applyAlignment="1">
      <alignment horizontal="center" vertical="center"/>
      <protection/>
    </xf>
    <xf numFmtId="0" fontId="4" fillId="0" borderId="4" xfId="20" applyBorder="1" applyAlignment="1">
      <alignment horizontal="center" vertical="center"/>
      <protection/>
    </xf>
    <xf numFmtId="0" fontId="4" fillId="0" borderId="3" xfId="20" applyBorder="1" applyAlignment="1">
      <alignment horizontal="center"/>
      <protection/>
    </xf>
    <xf numFmtId="0" fontId="4" fillId="0" borderId="6" xfId="20" applyBorder="1" applyAlignment="1">
      <alignment horizontal="center"/>
      <protection/>
    </xf>
    <xf numFmtId="0" fontId="4" fillId="0" borderId="4" xfId="20" applyBorder="1" applyAlignment="1">
      <alignment horizontal="center"/>
      <protection/>
    </xf>
    <xf numFmtId="2" fontId="4" fillId="0" borderId="3" xfId="20" applyNumberFormat="1" applyFill="1" applyBorder="1" applyAlignment="1">
      <alignment horizontal="center"/>
      <protection/>
    </xf>
    <xf numFmtId="2" fontId="4" fillId="0" borderId="6" xfId="20" applyNumberFormat="1" applyFill="1" applyBorder="1" applyAlignment="1">
      <alignment horizontal="center"/>
      <protection/>
    </xf>
    <xf numFmtId="2" fontId="4" fillId="0" borderId="4" xfId="20" applyNumberFormat="1" applyFill="1" applyBorder="1" applyAlignment="1">
      <alignment horizontal="center"/>
      <protection/>
    </xf>
    <xf numFmtId="0" fontId="0" fillId="0" borderId="0" xfId="0" applyAlignment="1">
      <alignment wrapText="1"/>
    </xf>
  </cellXfs>
  <cellStyles count="10">
    <cellStyle name="Normal" xfId="0"/>
    <cellStyle name="Hyperlink" xfId="15"/>
    <cellStyle name="Followed Hyperlink" xfId="16"/>
    <cellStyle name="Currency" xfId="17"/>
    <cellStyle name="Currency [0]" xfId="18"/>
    <cellStyle name="Normal_Nota Fbkf-Ibge Sec XX final" xfId="19"/>
    <cellStyle name="Normal_PopPibSecXX1-atualizadaFEV2001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9.140625" style="1" customWidth="1"/>
    <col min="2" max="2" width="10.7109375" style="2" customWidth="1"/>
    <col min="3" max="3" width="9.140625" style="3" customWidth="1"/>
    <col min="4" max="4" width="11.7109375" style="39" customWidth="1"/>
    <col min="5" max="5" width="9.140625" style="23" customWidth="1"/>
    <col min="6" max="6" width="12.140625" style="41" customWidth="1"/>
    <col min="7" max="8" width="9.140625" style="2" customWidth="1"/>
    <col min="9" max="9" width="9.140625" style="1" customWidth="1"/>
    <col min="10" max="10" width="10.8515625" style="38" customWidth="1"/>
    <col min="11" max="11" width="9.140625" style="34" customWidth="1"/>
    <col min="12" max="16384" width="9.140625" style="1" customWidth="1"/>
  </cols>
  <sheetData>
    <row r="1" ht="12.75">
      <c r="A1" s="42" t="s">
        <v>24</v>
      </c>
    </row>
    <row r="2" spans="4:11" ht="16.5" customHeight="1">
      <c r="D2" s="4"/>
      <c r="E2" s="5"/>
      <c r="F2" s="6"/>
      <c r="G2" s="7"/>
      <c r="H2" s="7"/>
      <c r="I2" s="8"/>
      <c r="J2" s="9"/>
      <c r="K2" s="10"/>
    </row>
    <row r="3" spans="1:11" ht="12.75">
      <c r="A3" s="71" t="s">
        <v>0</v>
      </c>
      <c r="B3" s="73" t="s">
        <v>1</v>
      </c>
      <c r="C3" s="74"/>
      <c r="D3" s="78" t="s">
        <v>2</v>
      </c>
      <c r="E3" s="79"/>
      <c r="F3" s="80"/>
      <c r="G3" s="75" t="s">
        <v>3</v>
      </c>
      <c r="H3" s="76"/>
      <c r="I3" s="77"/>
      <c r="J3" s="69" t="s">
        <v>4</v>
      </c>
      <c r="K3" s="70"/>
    </row>
    <row r="4" spans="1:11" ht="36.75" customHeight="1">
      <c r="A4" s="72"/>
      <c r="B4" s="11" t="s">
        <v>5</v>
      </c>
      <c r="C4" s="12" t="s">
        <v>6</v>
      </c>
      <c r="D4" s="13" t="s">
        <v>25</v>
      </c>
      <c r="E4" s="14" t="s">
        <v>7</v>
      </c>
      <c r="F4" s="13" t="s">
        <v>8</v>
      </c>
      <c r="G4" s="15" t="s">
        <v>26</v>
      </c>
      <c r="H4" s="15" t="s">
        <v>9</v>
      </c>
      <c r="I4" s="12" t="s">
        <v>7</v>
      </c>
      <c r="J4" s="16" t="s">
        <v>27</v>
      </c>
      <c r="K4" s="14" t="s">
        <v>7</v>
      </c>
    </row>
    <row r="5" spans="1:13" ht="12.75">
      <c r="A5" s="17">
        <v>1901</v>
      </c>
      <c r="B5" s="18">
        <v>17801244.924121786</v>
      </c>
      <c r="C5" s="19"/>
      <c r="D5" s="20">
        <v>9184.114841405151</v>
      </c>
      <c r="E5" s="59">
        <v>14.364640883977899</v>
      </c>
      <c r="F5" s="54">
        <v>1.11750374132409E-09</v>
      </c>
      <c r="G5" s="21">
        <f aca="true" t="shared" si="0" ref="G5:G36">(1000000*D5/B5)</f>
        <v>515.9254243482774</v>
      </c>
      <c r="H5" s="21">
        <f aca="true" t="shared" si="1" ref="H5:H36">(G5/1.8302)</f>
        <v>281.89565312440027</v>
      </c>
      <c r="I5" s="19"/>
      <c r="J5" s="22">
        <f aca="true" t="shared" si="2" ref="J5:J36">+((F5/1000)/D5)*100</f>
        <v>1.2167789282054687E-14</v>
      </c>
      <c r="K5" s="55">
        <v>-17.761557177615597</v>
      </c>
      <c r="M5" s="23"/>
    </row>
    <row r="6" spans="1:13" ht="12.75">
      <c r="A6" s="17">
        <f aca="true" t="shared" si="3" ref="A6:A37">+A5+1</f>
        <v>1902</v>
      </c>
      <c r="B6" s="18">
        <v>18328753.77918373</v>
      </c>
      <c r="C6" s="19">
        <f aca="true" t="shared" si="4" ref="C6:C37">+(B6/B5-1)*100</f>
        <v>2.9633256399227204</v>
      </c>
      <c r="D6" s="20">
        <v>9139.7471368573</v>
      </c>
      <c r="E6" s="59">
        <v>-0.48309178743960496</v>
      </c>
      <c r="F6" s="54">
        <v>1.0265586207927E-09</v>
      </c>
      <c r="G6" s="21">
        <f t="shared" si="0"/>
        <v>498.65622327457214</v>
      </c>
      <c r="H6" s="21">
        <f t="shared" si="1"/>
        <v>272.4599624492253</v>
      </c>
      <c r="I6" s="24">
        <f aca="true" t="shared" si="5" ref="I6:I37">+(G6/G5-1)*100</f>
        <v>-3.347228157154669</v>
      </c>
      <c r="J6" s="22">
        <f t="shared" si="2"/>
        <v>1.1231805491127427E-14</v>
      </c>
      <c r="K6" s="55">
        <v>-7.692307692307689</v>
      </c>
      <c r="M6" s="23"/>
    </row>
    <row r="7" spans="1:13" ht="12.75">
      <c r="A7" s="17">
        <f t="shared" si="3"/>
        <v>1903</v>
      </c>
      <c r="B7" s="18">
        <v>18896825.97188666</v>
      </c>
      <c r="C7" s="19">
        <f t="shared" si="4"/>
        <v>3.0993497951186333</v>
      </c>
      <c r="D7" s="20">
        <v>9317.217955048704</v>
      </c>
      <c r="E7" s="59">
        <v>1.9417475728155296</v>
      </c>
      <c r="F7" s="54">
        <v>1.06661664016269E-09</v>
      </c>
      <c r="G7" s="21">
        <f t="shared" si="0"/>
        <v>493.05729803037775</v>
      </c>
      <c r="H7" s="21">
        <f t="shared" si="1"/>
        <v>269.4007747953107</v>
      </c>
      <c r="I7" s="24">
        <f t="shared" si="5"/>
        <v>-1.1228026409511926</v>
      </c>
      <c r="J7" s="22">
        <f t="shared" si="2"/>
        <v>1.1447801750572171E-14</v>
      </c>
      <c r="K7" s="55">
        <v>1.9230769230769398</v>
      </c>
      <c r="M7" s="23"/>
    </row>
    <row r="8" spans="1:13" ht="12.75">
      <c r="A8" s="17">
        <f t="shared" si="3"/>
        <v>1904</v>
      </c>
      <c r="B8" s="18">
        <v>19501204.90893139</v>
      </c>
      <c r="C8" s="19">
        <f t="shared" si="4"/>
        <v>3.198309271323563</v>
      </c>
      <c r="D8" s="20">
        <v>9450.321068692256</v>
      </c>
      <c r="E8" s="59">
        <v>1.4285714285714197</v>
      </c>
      <c r="F8" s="54">
        <v>1.14649309744711E-09</v>
      </c>
      <c r="G8" s="21">
        <f t="shared" si="0"/>
        <v>484.60190602705205</v>
      </c>
      <c r="H8" s="21">
        <f t="shared" si="1"/>
        <v>264.78084691675883</v>
      </c>
      <c r="I8" s="24">
        <f t="shared" si="5"/>
        <v>-1.7148903458284792</v>
      </c>
      <c r="J8" s="22">
        <f t="shared" si="2"/>
        <v>1.2131789905480563E-14</v>
      </c>
      <c r="K8" s="55">
        <v>5.974842767295609</v>
      </c>
      <c r="M8" s="23"/>
    </row>
    <row r="9" spans="1:13" ht="12.75">
      <c r="A9" s="17">
        <f t="shared" si="3"/>
        <v>1905</v>
      </c>
      <c r="B9" s="18">
        <v>20137633.997018736</v>
      </c>
      <c r="C9" s="19">
        <f t="shared" si="4"/>
        <v>3.2635372586432787</v>
      </c>
      <c r="D9" s="20">
        <v>9760.895000527213</v>
      </c>
      <c r="E9" s="59">
        <v>3.2863849765258197</v>
      </c>
      <c r="F9" s="54">
        <v>1.06118612716995E-09</v>
      </c>
      <c r="G9" s="21">
        <f t="shared" si="0"/>
        <v>484.70912729729116</v>
      </c>
      <c r="H9" s="21">
        <f t="shared" si="1"/>
        <v>264.83943137214027</v>
      </c>
      <c r="I9" s="24">
        <f t="shared" si="5"/>
        <v>0.0221256393971192</v>
      </c>
      <c r="J9" s="22">
        <f t="shared" si="2"/>
        <v>1.0871811725386171E-14</v>
      </c>
      <c r="K9" s="55">
        <v>-10.385756676557898</v>
      </c>
      <c r="M9" s="23"/>
    </row>
    <row r="10" spans="1:13" ht="12.75">
      <c r="A10" s="17">
        <f t="shared" si="3"/>
        <v>1906</v>
      </c>
      <c r="B10" s="18">
        <v>20801856.642849524</v>
      </c>
      <c r="C10" s="19">
        <f t="shared" si="4"/>
        <v>3.2984145303719403</v>
      </c>
      <c r="D10" s="20">
        <v>11003.190727867037</v>
      </c>
      <c r="E10" s="59">
        <v>12.727272727272698</v>
      </c>
      <c r="F10" s="54">
        <v>1.45767746402827E-09</v>
      </c>
      <c r="G10" s="21">
        <f t="shared" si="0"/>
        <v>528.9523390523556</v>
      </c>
      <c r="H10" s="21">
        <f t="shared" si="1"/>
        <v>289.01340785288795</v>
      </c>
      <c r="I10" s="24">
        <f t="shared" si="5"/>
        <v>9.12778597790429</v>
      </c>
      <c r="J10" s="22">
        <f t="shared" si="2"/>
        <v>1.3247770579278507E-14</v>
      </c>
      <c r="K10" s="55">
        <v>21.854304635761597</v>
      </c>
      <c r="M10" s="23"/>
    </row>
    <row r="11" spans="1:13" ht="12.75">
      <c r="A11" s="17">
        <f t="shared" si="3"/>
        <v>1907</v>
      </c>
      <c r="B11" s="18">
        <v>21489616.253124565</v>
      </c>
      <c r="C11" s="19">
        <f t="shared" si="4"/>
        <v>3.3062414672079488</v>
      </c>
      <c r="D11" s="20">
        <v>11091.926136962738</v>
      </c>
      <c r="E11" s="59">
        <v>0.806451612903225</v>
      </c>
      <c r="F11" s="54">
        <v>1.39356546651984E-09</v>
      </c>
      <c r="G11" s="21">
        <f t="shared" si="0"/>
        <v>516.1528249882073</v>
      </c>
      <c r="H11" s="21">
        <f t="shared" si="1"/>
        <v>282.01990219003784</v>
      </c>
      <c r="I11" s="24">
        <f t="shared" si="5"/>
        <v>-2.4197858897985536</v>
      </c>
      <c r="J11" s="22">
        <f t="shared" si="2"/>
        <v>1.256378242437012E-14</v>
      </c>
      <c r="K11" s="55">
        <v>-5.163043478260859</v>
      </c>
      <c r="M11" s="23"/>
    </row>
    <row r="12" spans="1:13" ht="12.75">
      <c r="A12" s="17">
        <f t="shared" si="3"/>
        <v>1908</v>
      </c>
      <c r="B12" s="18">
        <v>22196656.234544683</v>
      </c>
      <c r="C12" s="19">
        <f t="shared" si="4"/>
        <v>3.2901470789052256</v>
      </c>
      <c r="D12" s="20">
        <v>10736.98450057993</v>
      </c>
      <c r="E12" s="59">
        <v>-3.2</v>
      </c>
      <c r="F12" s="54">
        <v>1.37989335145576E-09</v>
      </c>
      <c r="G12" s="21">
        <f t="shared" si="0"/>
        <v>483.7208085364655</v>
      </c>
      <c r="H12" s="21">
        <f t="shared" si="1"/>
        <v>264.29942549255026</v>
      </c>
      <c r="I12" s="24">
        <f t="shared" si="5"/>
        <v>-6.283413532122539</v>
      </c>
      <c r="J12" s="22">
        <f t="shared" si="2"/>
        <v>1.285177743696313E-14</v>
      </c>
      <c r="K12" s="55">
        <v>2.2922636103152</v>
      </c>
      <c r="M12" s="23"/>
    </row>
    <row r="13" spans="1:13" ht="12.75">
      <c r="A13" s="17">
        <f t="shared" si="3"/>
        <v>1909</v>
      </c>
      <c r="B13" s="18">
        <v>22918719.993810695</v>
      </c>
      <c r="C13" s="19">
        <f t="shared" si="4"/>
        <v>3.25302942765886</v>
      </c>
      <c r="D13" s="20">
        <v>11846.177114276205</v>
      </c>
      <c r="E13" s="59">
        <v>10.330578512396698</v>
      </c>
      <c r="F13" s="54">
        <v>1.49504031979996E-09</v>
      </c>
      <c r="G13" s="21">
        <f t="shared" si="0"/>
        <v>516.8777801498217</v>
      </c>
      <c r="H13" s="21">
        <f t="shared" si="1"/>
        <v>282.4160092611855</v>
      </c>
      <c r="I13" s="24">
        <f t="shared" si="5"/>
        <v>6.854567971486514</v>
      </c>
      <c r="J13" s="22">
        <f t="shared" si="2"/>
        <v>1.2620445443097752E-14</v>
      </c>
      <c r="K13" s="55">
        <v>-1.8</v>
      </c>
      <c r="M13" s="23"/>
    </row>
    <row r="14" spans="1:13" ht="12.75">
      <c r="A14" s="17">
        <f t="shared" si="3"/>
        <v>1910</v>
      </c>
      <c r="B14" s="18">
        <v>23651550.93762342</v>
      </c>
      <c r="C14" s="19">
        <f t="shared" si="4"/>
        <v>3.1975212577780354</v>
      </c>
      <c r="D14" s="20">
        <v>12156.751046111161</v>
      </c>
      <c r="E14" s="59">
        <v>2.6217228464419495</v>
      </c>
      <c r="F14" s="54">
        <v>1.60020828716507E-09</v>
      </c>
      <c r="G14" s="21">
        <f t="shared" si="0"/>
        <v>513.9938213004441</v>
      </c>
      <c r="H14" s="21">
        <f t="shared" si="1"/>
        <v>280.84024767809206</v>
      </c>
      <c r="I14" s="24">
        <f t="shared" si="5"/>
        <v>-0.5579575985142249</v>
      </c>
      <c r="J14" s="22">
        <f t="shared" si="2"/>
        <v>1.3163124597151002E-14</v>
      </c>
      <c r="K14" s="55">
        <v>4.3</v>
      </c>
      <c r="M14" s="23"/>
    </row>
    <row r="15" spans="1:13" ht="12.75">
      <c r="A15" s="17">
        <f t="shared" si="3"/>
        <v>1911</v>
      </c>
      <c r="B15" s="18">
        <v>24390892.472683676</v>
      </c>
      <c r="C15" s="19">
        <f t="shared" si="4"/>
        <v>3.1259748547151744</v>
      </c>
      <c r="D15" s="20">
        <v>12866.634318876779</v>
      </c>
      <c r="E15" s="59">
        <v>5.839416058394179</v>
      </c>
      <c r="F15" s="54">
        <v>1.73091143120432E-09</v>
      </c>
      <c r="G15" s="21">
        <f t="shared" si="0"/>
        <v>527.5179796428782</v>
      </c>
      <c r="H15" s="21">
        <f t="shared" si="1"/>
        <v>288.22969054905377</v>
      </c>
      <c r="I15" s="24">
        <f t="shared" si="5"/>
        <v>2.631190839651909</v>
      </c>
      <c r="J15" s="22">
        <f t="shared" si="2"/>
        <v>1.3452713338288327E-14</v>
      </c>
      <c r="K15" s="55">
        <v>2.2</v>
      </c>
      <c r="M15" s="23"/>
    </row>
    <row r="16" spans="1:13" ht="12.75">
      <c r="A16" s="17">
        <f t="shared" si="3"/>
        <v>1912</v>
      </c>
      <c r="B16" s="18">
        <v>25132488.00569228</v>
      </c>
      <c r="C16" s="19">
        <f t="shared" si="4"/>
        <v>3.040460835285752</v>
      </c>
      <c r="D16" s="20">
        <v>13753.988409833797</v>
      </c>
      <c r="E16" s="59">
        <v>6.896551724137919</v>
      </c>
      <c r="F16" s="54">
        <v>1.99090626549142E-09</v>
      </c>
      <c r="G16" s="21">
        <f t="shared" si="0"/>
        <v>547.2593245331956</v>
      </c>
      <c r="H16" s="21">
        <f t="shared" si="1"/>
        <v>299.016131861652</v>
      </c>
      <c r="I16" s="24">
        <f t="shared" si="5"/>
        <v>3.7423074951268953</v>
      </c>
      <c r="J16" s="22">
        <f t="shared" si="2"/>
        <v>1.4475119551998215E-14</v>
      </c>
      <c r="K16" s="55">
        <v>7.6</v>
      </c>
      <c r="M16" s="23"/>
    </row>
    <row r="17" spans="1:13" ht="12.75">
      <c r="A17" s="17">
        <f t="shared" si="3"/>
        <v>1913</v>
      </c>
      <c r="B17" s="18">
        <v>25872080.943350054</v>
      </c>
      <c r="C17" s="19">
        <f t="shared" si="4"/>
        <v>2.9427764473229256</v>
      </c>
      <c r="D17" s="20">
        <v>14153.297750764455</v>
      </c>
      <c r="E17" s="59">
        <v>2.90322580645161</v>
      </c>
      <c r="F17" s="54">
        <v>1.81720290496643E-09</v>
      </c>
      <c r="G17" s="21">
        <f t="shared" si="0"/>
        <v>547.0490673616381</v>
      </c>
      <c r="H17" s="21">
        <f t="shared" si="1"/>
        <v>298.9012497878036</v>
      </c>
      <c r="I17" s="24">
        <f t="shared" si="5"/>
        <v>-0.03842002541242229</v>
      </c>
      <c r="J17" s="22">
        <f t="shared" si="2"/>
        <v>1.2839431042622406E-14</v>
      </c>
      <c r="K17" s="55">
        <v>-11.3</v>
      </c>
      <c r="M17" s="23"/>
    </row>
    <row r="18" spans="1:13" ht="12.75">
      <c r="A18" s="17">
        <f t="shared" si="3"/>
        <v>1914</v>
      </c>
      <c r="B18" s="18">
        <v>26605414.692357816</v>
      </c>
      <c r="C18" s="19">
        <f t="shared" si="4"/>
        <v>2.8344598589246983</v>
      </c>
      <c r="D18" s="20">
        <v>13975.826932573053</v>
      </c>
      <c r="E18" s="59">
        <v>-1.2539184952977998</v>
      </c>
      <c r="F18" s="54">
        <v>1.84824916149329E-09</v>
      </c>
      <c r="G18" s="21">
        <f t="shared" si="0"/>
        <v>525.3000975244146</v>
      </c>
      <c r="H18" s="21">
        <f t="shared" si="1"/>
        <v>287.01786554716125</v>
      </c>
      <c r="I18" s="24">
        <f t="shared" si="5"/>
        <v>-3.975689044150388</v>
      </c>
      <c r="J18" s="22">
        <f t="shared" si="2"/>
        <v>1.3224613973901105E-14</v>
      </c>
      <c r="K18" s="55">
        <v>3</v>
      </c>
      <c r="M18" s="23"/>
    </row>
    <row r="19" spans="1:13" ht="12.75">
      <c r="A19" s="17">
        <f t="shared" si="3"/>
        <v>1915</v>
      </c>
      <c r="B19" s="18">
        <v>27328232.659416392</v>
      </c>
      <c r="C19" s="19">
        <f t="shared" si="4"/>
        <v>2.716807745403038</v>
      </c>
      <c r="D19" s="20">
        <v>14020.194637120903</v>
      </c>
      <c r="E19" s="59">
        <v>0.317460317460316</v>
      </c>
      <c r="F19" s="54">
        <v>2.10071412949562E-09</v>
      </c>
      <c r="G19" s="21">
        <f t="shared" si="0"/>
        <v>513.0296866193436</v>
      </c>
      <c r="H19" s="21">
        <f t="shared" si="1"/>
        <v>280.31345569847207</v>
      </c>
      <c r="I19" s="24">
        <f t="shared" si="5"/>
        <v>-2.3358858989171782</v>
      </c>
      <c r="J19" s="22">
        <f t="shared" si="2"/>
        <v>1.4983487632429964E-14</v>
      </c>
      <c r="K19" s="55">
        <v>13.3</v>
      </c>
      <c r="M19" s="23"/>
    </row>
    <row r="20" spans="1:13" ht="12.75">
      <c r="A20" s="17">
        <f t="shared" si="3"/>
        <v>1916</v>
      </c>
      <c r="B20" s="18">
        <v>28036278.251226585</v>
      </c>
      <c r="C20" s="19">
        <f t="shared" si="4"/>
        <v>2.590894188564463</v>
      </c>
      <c r="D20" s="20">
        <v>14153.297750764454</v>
      </c>
      <c r="E20" s="59">
        <v>0.9493670886075779</v>
      </c>
      <c r="F20" s="54">
        <v>2.56387506024273E-09</v>
      </c>
      <c r="G20" s="21">
        <f t="shared" si="0"/>
        <v>504.82084761536595</v>
      </c>
      <c r="H20" s="21">
        <f t="shared" si="1"/>
        <v>275.8282415120566</v>
      </c>
      <c r="I20" s="24">
        <f t="shared" si="5"/>
        <v>-1.6000709545817005</v>
      </c>
      <c r="J20" s="22">
        <f t="shared" si="2"/>
        <v>1.8115036547607775E-14</v>
      </c>
      <c r="K20" s="55">
        <v>20.9</v>
      </c>
      <c r="M20" s="23"/>
    </row>
    <row r="21" spans="1:13" ht="12.75">
      <c r="A21" s="17">
        <f t="shared" si="3"/>
        <v>1917</v>
      </c>
      <c r="B21" s="18">
        <v>28725294.874489225</v>
      </c>
      <c r="C21" s="19">
        <f t="shared" si="4"/>
        <v>2.4575894742109528</v>
      </c>
      <c r="D21" s="20">
        <v>15484.328887199983</v>
      </c>
      <c r="E21" s="59">
        <v>9.404388714733548</v>
      </c>
      <c r="F21" s="54">
        <v>3.05183111873006E-09</v>
      </c>
      <c r="G21" s="21">
        <f t="shared" si="0"/>
        <v>539.0485617243056</v>
      </c>
      <c r="H21" s="21">
        <f t="shared" si="1"/>
        <v>294.5298665306008</v>
      </c>
      <c r="I21" s="24">
        <f t="shared" si="5"/>
        <v>6.780170484365278</v>
      </c>
      <c r="J21" s="22">
        <f t="shared" si="2"/>
        <v>1.9709159763797294E-14</v>
      </c>
      <c r="K21" s="55">
        <v>8.8</v>
      </c>
      <c r="M21" s="23"/>
    </row>
    <row r="22" spans="1:13" ht="12.75">
      <c r="A22" s="17">
        <f t="shared" si="3"/>
        <v>1918</v>
      </c>
      <c r="B22" s="18">
        <v>29391025.93590513</v>
      </c>
      <c r="C22" s="19">
        <f t="shared" si="4"/>
        <v>2.317577815387839</v>
      </c>
      <c r="D22" s="20">
        <v>15173.754955365028</v>
      </c>
      <c r="E22" s="59">
        <v>-2.0057306590257697</v>
      </c>
      <c r="F22" s="54">
        <v>3.23884103364456E-09</v>
      </c>
      <c r="G22" s="21">
        <f t="shared" si="0"/>
        <v>516.271701044237</v>
      </c>
      <c r="H22" s="21">
        <f t="shared" si="1"/>
        <v>282.0848546848634</v>
      </c>
      <c r="I22" s="24">
        <f t="shared" si="5"/>
        <v>-4.2253819595047375</v>
      </c>
      <c r="J22" s="22">
        <f t="shared" si="2"/>
        <v>2.1345020024192454E-14</v>
      </c>
      <c r="K22" s="55">
        <v>8.3</v>
      </c>
      <c r="M22" s="23"/>
    </row>
    <row r="23" spans="1:13" ht="12.75">
      <c r="A23" s="17">
        <f t="shared" si="3"/>
        <v>1919</v>
      </c>
      <c r="B23" s="18">
        <v>30029214.84217511</v>
      </c>
      <c r="C23" s="19">
        <f t="shared" si="4"/>
        <v>2.171373356145234</v>
      </c>
      <c r="D23" s="20">
        <v>16371.682978157001</v>
      </c>
      <c r="E23" s="59">
        <v>7.89473684210524</v>
      </c>
      <c r="F23" s="54">
        <v>3.80205844286359E-09</v>
      </c>
      <c r="G23" s="21">
        <f t="shared" si="0"/>
        <v>545.1918428171314</v>
      </c>
      <c r="H23" s="21">
        <f t="shared" si="1"/>
        <v>297.8864838909034</v>
      </c>
      <c r="I23" s="24">
        <f t="shared" si="5"/>
        <v>5.601729034227332</v>
      </c>
      <c r="J23" s="22">
        <f t="shared" si="2"/>
        <v>2.3223381786321374E-14</v>
      </c>
      <c r="K23" s="55">
        <v>8.8</v>
      </c>
      <c r="M23" s="23"/>
    </row>
    <row r="24" spans="1:13" ht="12.75">
      <c r="A24" s="17">
        <f t="shared" si="3"/>
        <v>1920</v>
      </c>
      <c r="B24" s="18">
        <v>30635605</v>
      </c>
      <c r="C24" s="19">
        <f t="shared" si="4"/>
        <v>2.0193340419051964</v>
      </c>
      <c r="D24" s="20">
        <v>18412.597387358142</v>
      </c>
      <c r="E24" s="59">
        <v>12.466124661246598</v>
      </c>
      <c r="F24" s="54">
        <v>5.08847306777286E-09</v>
      </c>
      <c r="G24" s="21">
        <f t="shared" si="0"/>
        <v>601.0195453087393</v>
      </c>
      <c r="H24" s="21">
        <f t="shared" si="1"/>
        <v>328.3900914155498</v>
      </c>
      <c r="I24" s="24">
        <f t="shared" si="5"/>
        <v>10.240010599412752</v>
      </c>
      <c r="J24" s="22">
        <f t="shared" si="2"/>
        <v>2.763582432572246E-14</v>
      </c>
      <c r="K24" s="55">
        <v>19</v>
      </c>
      <c r="M24" s="23"/>
    </row>
    <row r="25" spans="1:13" ht="12.75">
      <c r="A25" s="17">
        <f t="shared" si="3"/>
        <v>1921</v>
      </c>
      <c r="B25" s="18">
        <v>31207378.343279637</v>
      </c>
      <c r="C25" s="19">
        <f t="shared" si="4"/>
        <v>1.8663687016451602</v>
      </c>
      <c r="D25" s="20">
        <v>18762.436737717944</v>
      </c>
      <c r="E25" s="59">
        <v>1.9</v>
      </c>
      <c r="F25" s="54">
        <v>4.39182548548328E-09</v>
      </c>
      <c r="G25" s="21">
        <f t="shared" si="0"/>
        <v>601.2179726003274</v>
      </c>
      <c r="H25" s="21">
        <f t="shared" si="1"/>
        <v>328.49850978053075</v>
      </c>
      <c r="I25" s="24">
        <f t="shared" si="5"/>
        <v>0.033015114589352024</v>
      </c>
      <c r="J25" s="22">
        <f t="shared" si="2"/>
        <v>2.340754320388692E-14</v>
      </c>
      <c r="K25" s="55">
        <v>-15.3</v>
      </c>
      <c r="M25" s="23"/>
    </row>
    <row r="26" spans="1:13" ht="12.75">
      <c r="A26" s="17">
        <f t="shared" si="3"/>
        <v>1922</v>
      </c>
      <c r="B26" s="18">
        <v>31747470.914710015</v>
      </c>
      <c r="C26" s="19">
        <f t="shared" si="4"/>
        <v>1.7306566591060113</v>
      </c>
      <c r="D26" s="20">
        <v>20225.906803259946</v>
      </c>
      <c r="E26" s="59">
        <v>7.8</v>
      </c>
      <c r="F26" s="54">
        <v>5.16521716982592E-09</v>
      </c>
      <c r="G26" s="21">
        <f t="shared" si="0"/>
        <v>637.0871827112497</v>
      </c>
      <c r="H26" s="21">
        <f t="shared" si="1"/>
        <v>348.09702912864697</v>
      </c>
      <c r="I26" s="24">
        <f t="shared" si="5"/>
        <v>5.9660907932915785</v>
      </c>
      <c r="J26" s="22">
        <f t="shared" si="2"/>
        <v>2.5537629635440663E-14</v>
      </c>
      <c r="K26" s="55">
        <v>9.1</v>
      </c>
      <c r="M26" s="23"/>
    </row>
    <row r="27" spans="1:13" ht="12.75">
      <c r="A27" s="17">
        <f t="shared" si="3"/>
        <v>1923</v>
      </c>
      <c r="B27" s="18">
        <v>32260257.284186147</v>
      </c>
      <c r="C27" s="19">
        <f t="shared" si="4"/>
        <v>1.6152038405003566</v>
      </c>
      <c r="D27" s="20">
        <v>21965.334788340304</v>
      </c>
      <c r="E27" s="59">
        <v>8.6</v>
      </c>
      <c r="F27" s="54">
        <v>7.29786302620666E-09</v>
      </c>
      <c r="G27" s="21">
        <f t="shared" si="0"/>
        <v>680.8790951307021</v>
      </c>
      <c r="H27" s="21">
        <f t="shared" si="1"/>
        <v>372.02442089973886</v>
      </c>
      <c r="I27" s="24">
        <f t="shared" si="5"/>
        <v>6.873770750352759</v>
      </c>
      <c r="J27" s="22">
        <f t="shared" si="2"/>
        <v>3.3224456155708264E-14</v>
      </c>
      <c r="K27" s="55">
        <v>30.1</v>
      </c>
      <c r="M27" s="23"/>
    </row>
    <row r="28" spans="1:13" ht="12.75">
      <c r="A28" s="17">
        <f t="shared" si="3"/>
        <v>1924</v>
      </c>
      <c r="B28" s="18">
        <v>32750112.021603055</v>
      </c>
      <c r="C28" s="19">
        <f t="shared" si="4"/>
        <v>1.518446468364143</v>
      </c>
      <c r="D28" s="20">
        <v>22272.84947537707</v>
      </c>
      <c r="E28" s="59">
        <v>1.4</v>
      </c>
      <c r="F28" s="54">
        <v>8.21403675051665E-09</v>
      </c>
      <c r="G28" s="21">
        <f t="shared" si="0"/>
        <v>680.0846806473565</v>
      </c>
      <c r="H28" s="21">
        <f t="shared" si="1"/>
        <v>371.5903620628109</v>
      </c>
      <c r="I28" s="24">
        <f t="shared" si="5"/>
        <v>-0.1166748236253401</v>
      </c>
      <c r="J28" s="22">
        <f t="shared" si="2"/>
        <v>3.6879146332836205E-14</v>
      </c>
      <c r="K28" s="55">
        <v>11</v>
      </c>
      <c r="M28" s="23"/>
    </row>
    <row r="29" spans="1:13" ht="12.75">
      <c r="A29" s="17">
        <f t="shared" si="3"/>
        <v>1925</v>
      </c>
      <c r="B29" s="18">
        <v>33221409.696855757</v>
      </c>
      <c r="C29" s="19">
        <f t="shared" si="4"/>
        <v>1.4390719486449877</v>
      </c>
      <c r="D29" s="20">
        <v>22272.84947537707</v>
      </c>
      <c r="E29" s="59">
        <v>0</v>
      </c>
      <c r="F29" s="54">
        <v>9.72541951261171E-09</v>
      </c>
      <c r="G29" s="21">
        <f t="shared" si="0"/>
        <v>670.43661538195</v>
      </c>
      <c r="H29" s="21">
        <f t="shared" si="1"/>
        <v>366.31877138124247</v>
      </c>
      <c r="I29" s="24">
        <f t="shared" si="5"/>
        <v>-1.4186564614604769</v>
      </c>
      <c r="J29" s="22">
        <f t="shared" si="2"/>
        <v>4.3664909258078054E-14</v>
      </c>
      <c r="K29" s="55">
        <v>18.4</v>
      </c>
      <c r="M29" s="23"/>
    </row>
    <row r="30" spans="1:13" ht="12.75">
      <c r="A30" s="17">
        <f t="shared" si="3"/>
        <v>1926</v>
      </c>
      <c r="B30" s="18">
        <v>33678524.87983927</v>
      </c>
      <c r="C30" s="19">
        <f t="shared" si="4"/>
        <v>1.375965641297805</v>
      </c>
      <c r="D30" s="20">
        <v>23431.037648096677</v>
      </c>
      <c r="E30" s="59">
        <v>5.2</v>
      </c>
      <c r="F30" s="54">
        <v>8.3793047470321E-09</v>
      </c>
      <c r="G30" s="21">
        <f t="shared" si="0"/>
        <v>695.7263636603938</v>
      </c>
      <c r="H30" s="21">
        <f t="shared" si="1"/>
        <v>380.13679579302465</v>
      </c>
      <c r="I30" s="24">
        <f t="shared" si="5"/>
        <v>3.7721311304031557</v>
      </c>
      <c r="J30" s="22">
        <f t="shared" si="2"/>
        <v>3.5761560682365927E-14</v>
      </c>
      <c r="K30" s="55">
        <v>-18.1</v>
      </c>
      <c r="M30" s="23"/>
    </row>
    <row r="31" spans="1:13" ht="12.75">
      <c r="A31" s="17">
        <f t="shared" si="3"/>
        <v>1927</v>
      </c>
      <c r="B31" s="18">
        <v>34125832.14044861</v>
      </c>
      <c r="C31" s="19">
        <f t="shared" si="4"/>
        <v>1.3281676148384491</v>
      </c>
      <c r="D31" s="20">
        <v>25961.589714091122</v>
      </c>
      <c r="E31" s="59">
        <v>10.8</v>
      </c>
      <c r="F31" s="54">
        <v>9.08001572719791E-09</v>
      </c>
      <c r="G31" s="21">
        <f t="shared" si="0"/>
        <v>760.7606345610373</v>
      </c>
      <c r="H31" s="21">
        <f t="shared" si="1"/>
        <v>415.67076525026624</v>
      </c>
      <c r="I31" s="24">
        <f t="shared" si="5"/>
        <v>9.347679532867147</v>
      </c>
      <c r="J31" s="22">
        <f t="shared" si="2"/>
        <v>3.4974806347353866E-14</v>
      </c>
      <c r="K31" s="55">
        <v>-2.2</v>
      </c>
      <c r="M31" s="23"/>
    </row>
    <row r="32" spans="1:13" ht="12.75">
      <c r="A32" s="17">
        <f t="shared" si="3"/>
        <v>1928</v>
      </c>
      <c r="B32" s="18">
        <v>34567706.0485788</v>
      </c>
      <c r="C32" s="19">
        <f t="shared" si="4"/>
        <v>1.2948370205643878</v>
      </c>
      <c r="D32" s="20">
        <v>28947.1725312116</v>
      </c>
      <c r="E32" s="59">
        <v>11.5</v>
      </c>
      <c r="F32" s="54">
        <v>1.12885025524456E-08</v>
      </c>
      <c r="G32" s="21">
        <f t="shared" si="0"/>
        <v>837.4050765917608</v>
      </c>
      <c r="H32" s="21">
        <f t="shared" si="1"/>
        <v>457.54839721984524</v>
      </c>
      <c r="I32" s="24">
        <f t="shared" si="5"/>
        <v>10.074711880294362</v>
      </c>
      <c r="J32" s="22">
        <f t="shared" si="2"/>
        <v>3.899690907729949E-14</v>
      </c>
      <c r="K32" s="55">
        <v>11.5</v>
      </c>
      <c r="M32" s="23"/>
    </row>
    <row r="33" spans="1:13" ht="12.75">
      <c r="A33" s="17">
        <f t="shared" si="3"/>
        <v>1929</v>
      </c>
      <c r="B33" s="18">
        <v>35008521.17412486</v>
      </c>
      <c r="C33" s="19">
        <f t="shared" si="4"/>
        <v>1.2752223850971633</v>
      </c>
      <c r="D33" s="20">
        <v>29265.591429054923</v>
      </c>
      <c r="E33" s="59">
        <v>1.1</v>
      </c>
      <c r="F33" s="54">
        <v>1.10018197416237E-08</v>
      </c>
      <c r="G33" s="21">
        <f t="shared" si="0"/>
        <v>835.9562314413157</v>
      </c>
      <c r="H33" s="21">
        <f t="shared" si="1"/>
        <v>456.7567650755741</v>
      </c>
      <c r="I33" s="24">
        <f t="shared" si="5"/>
        <v>-0.17301604575193918</v>
      </c>
      <c r="J33" s="22">
        <f t="shared" si="2"/>
        <v>3.759302035051674E-14</v>
      </c>
      <c r="K33" s="55">
        <v>-3.6</v>
      </c>
      <c r="M33" s="23"/>
    </row>
    <row r="34" spans="1:13" ht="12.75">
      <c r="A34" s="17">
        <f t="shared" si="3"/>
        <v>1930</v>
      </c>
      <c r="B34" s="18">
        <v>35452652.0869818</v>
      </c>
      <c r="C34" s="19">
        <f t="shared" si="4"/>
        <v>1.2686366003520355</v>
      </c>
      <c r="D34" s="20">
        <v>28651.014009044768</v>
      </c>
      <c r="E34" s="59">
        <v>-2.1</v>
      </c>
      <c r="F34" s="54">
        <v>9.43520461769546E-09</v>
      </c>
      <c r="G34" s="21">
        <f t="shared" si="0"/>
        <v>808.1486806332722</v>
      </c>
      <c r="H34" s="21">
        <f t="shared" si="1"/>
        <v>441.56304263647263</v>
      </c>
      <c r="I34" s="24">
        <f t="shared" si="5"/>
        <v>-3.326436213065731</v>
      </c>
      <c r="J34" s="22">
        <f t="shared" si="2"/>
        <v>3.29314858270527E-14</v>
      </c>
      <c r="K34" s="55">
        <v>-12.4</v>
      </c>
      <c r="M34" s="23"/>
    </row>
    <row r="35" spans="1:13" ht="12.75">
      <c r="A35" s="17">
        <f t="shared" si="3"/>
        <v>1931</v>
      </c>
      <c r="B35" s="18">
        <v>35904473.35704465</v>
      </c>
      <c r="C35" s="19">
        <f t="shared" si="4"/>
        <v>1.2744357430702902</v>
      </c>
      <c r="D35" s="20">
        <v>27705.53054674629</v>
      </c>
      <c r="E35" s="59">
        <v>-3.3</v>
      </c>
      <c r="F35" s="54">
        <v>8.12934399299256E-09</v>
      </c>
      <c r="G35" s="21">
        <f t="shared" si="0"/>
        <v>771.6456462467597</v>
      </c>
      <c r="H35" s="21">
        <f t="shared" si="1"/>
        <v>421.6182090737404</v>
      </c>
      <c r="I35" s="24">
        <f t="shared" si="5"/>
        <v>-4.516871123010235</v>
      </c>
      <c r="J35" s="22">
        <f t="shared" si="2"/>
        <v>2.934195387190397E-14</v>
      </c>
      <c r="K35" s="55">
        <v>-10.9</v>
      </c>
      <c r="M35" s="23"/>
    </row>
    <row r="36" spans="1:13" ht="12.75">
      <c r="A36" s="17">
        <f t="shared" si="3"/>
        <v>1932</v>
      </c>
      <c r="B36" s="18">
        <v>36368359.55420842</v>
      </c>
      <c r="C36" s="19">
        <f t="shared" si="4"/>
        <v>1.2920011179407886</v>
      </c>
      <c r="D36" s="20">
        <v>28896.86836025638</v>
      </c>
      <c r="E36" s="59">
        <v>4.3</v>
      </c>
      <c r="F36" s="54">
        <v>8.6145682772463E-09</v>
      </c>
      <c r="G36" s="21">
        <f t="shared" si="0"/>
        <v>794.5606762159425</v>
      </c>
      <c r="H36" s="21">
        <f t="shared" si="1"/>
        <v>434.1387150125355</v>
      </c>
      <c r="I36" s="24">
        <f t="shared" si="5"/>
        <v>2.9696312135810254</v>
      </c>
      <c r="J36" s="22">
        <f t="shared" si="2"/>
        <v>2.981142513385444E-14</v>
      </c>
      <c r="K36" s="55">
        <v>1.6</v>
      </c>
      <c r="M36" s="23"/>
    </row>
    <row r="37" spans="1:13" ht="12.75">
      <c r="A37" s="17">
        <f t="shared" si="3"/>
        <v>1933</v>
      </c>
      <c r="B37" s="18">
        <v>36848685.24836813</v>
      </c>
      <c r="C37" s="19">
        <f t="shared" si="4"/>
        <v>1.320724113068028</v>
      </c>
      <c r="D37" s="20">
        <v>31468.689644319198</v>
      </c>
      <c r="E37" s="59">
        <v>8.9</v>
      </c>
      <c r="F37" s="54">
        <v>9.19363955684279E-09</v>
      </c>
      <c r="G37" s="21">
        <f aca="true" t="shared" si="6" ref="G37:G68">(1000000*D37/B37)</f>
        <v>853.9976238558692</v>
      </c>
      <c r="H37" s="21">
        <f aca="true" t="shared" si="7" ref="H37:H68">(G37/1.8302)</f>
        <v>466.61437212100816</v>
      </c>
      <c r="I37" s="24">
        <f t="shared" si="5"/>
        <v>7.4804793918310075</v>
      </c>
      <c r="J37" s="22">
        <f aca="true" t="shared" si="8" ref="J37:J68">+((F37/1000)/D37)*100</f>
        <v>2.9215196631177324E-14</v>
      </c>
      <c r="K37" s="55">
        <v>-2</v>
      </c>
      <c r="M37" s="23"/>
    </row>
    <row r="38" spans="1:13" ht="12.75">
      <c r="A38" s="17">
        <f aca="true" t="shared" si="9" ref="A38:A69">+A37+1</f>
        <v>1934</v>
      </c>
      <c r="B38" s="18">
        <v>37349825.0094188</v>
      </c>
      <c r="C38" s="19">
        <f aca="true" t="shared" si="10" ref="C38:C69">+(B38/B37-1)*100</f>
        <v>1.359993599969389</v>
      </c>
      <c r="D38" s="20">
        <v>34363.809091596566</v>
      </c>
      <c r="E38" s="59">
        <v>9.2</v>
      </c>
      <c r="F38" s="54">
        <v>1.06719400230249E-08</v>
      </c>
      <c r="G38" s="21">
        <f t="shared" si="6"/>
        <v>920.0527467780846</v>
      </c>
      <c r="H38" s="21">
        <f t="shared" si="7"/>
        <v>502.7061232532426</v>
      </c>
      <c r="I38" s="24">
        <f aca="true" t="shared" si="11" ref="I38:I69">+(G38/G37-1)*100</f>
        <v>7.734813432380672</v>
      </c>
      <c r="J38" s="22">
        <f t="shared" si="8"/>
        <v>3.105575401894155E-14</v>
      </c>
      <c r="K38" s="55">
        <v>6.3</v>
      </c>
      <c r="M38" s="23"/>
    </row>
    <row r="39" spans="1:13" ht="12.75">
      <c r="A39" s="17">
        <f t="shared" si="9"/>
        <v>1935</v>
      </c>
      <c r="B39" s="18">
        <v>37876153.40725545</v>
      </c>
      <c r="C39" s="19">
        <f t="shared" si="10"/>
        <v>1.4091857129288288</v>
      </c>
      <c r="D39" s="20">
        <v>35394.72336434446</v>
      </c>
      <c r="E39" s="59">
        <v>3</v>
      </c>
      <c r="F39" s="54">
        <v>1.1519718938454E-08</v>
      </c>
      <c r="G39" s="21">
        <f t="shared" si="6"/>
        <v>934.4856903437387</v>
      </c>
      <c r="H39" s="21">
        <f t="shared" si="7"/>
        <v>510.59211580359454</v>
      </c>
      <c r="I39" s="24">
        <f t="shared" si="11"/>
        <v>1.5687082741936864</v>
      </c>
      <c r="J39" s="22">
        <f t="shared" si="8"/>
        <v>3.2546430211850745E-14</v>
      </c>
      <c r="K39" s="55">
        <v>4.8</v>
      </c>
      <c r="M39" s="23"/>
    </row>
    <row r="40" spans="1:13" ht="12.75">
      <c r="A40" s="17">
        <f t="shared" si="9"/>
        <v>1936</v>
      </c>
      <c r="B40" s="18">
        <v>38432045.01177309</v>
      </c>
      <c r="C40" s="19">
        <f t="shared" si="10"/>
        <v>1.4676559114663146</v>
      </c>
      <c r="D40" s="20">
        <v>39677.48489143014</v>
      </c>
      <c r="E40" s="59">
        <v>12.1</v>
      </c>
      <c r="F40" s="54">
        <v>1.3120222608887E-08</v>
      </c>
      <c r="G40" s="21">
        <f t="shared" si="6"/>
        <v>1032.4062869742042</v>
      </c>
      <c r="H40" s="21">
        <f t="shared" si="7"/>
        <v>564.0947912655471</v>
      </c>
      <c r="I40" s="24">
        <f t="shared" si="11"/>
        <v>10.478554957267106</v>
      </c>
      <c r="J40" s="22">
        <f t="shared" si="8"/>
        <v>3.306717309524024E-14</v>
      </c>
      <c r="K40" s="55">
        <v>1.6</v>
      </c>
      <c r="M40" s="23"/>
    </row>
    <row r="41" spans="1:13" ht="12.75">
      <c r="A41" s="17">
        <f t="shared" si="9"/>
        <v>1937</v>
      </c>
      <c r="B41" s="18">
        <v>39021874.392866746</v>
      </c>
      <c r="C41" s="19">
        <f t="shared" si="10"/>
        <v>1.5347332698870675</v>
      </c>
      <c r="D41" s="20">
        <v>41502.64919643593</v>
      </c>
      <c r="E41" s="59">
        <v>4.6</v>
      </c>
      <c r="F41" s="54">
        <v>1.5013785616692E-08</v>
      </c>
      <c r="G41" s="21">
        <f t="shared" si="6"/>
        <v>1063.5739528704617</v>
      </c>
      <c r="H41" s="21">
        <f t="shared" si="7"/>
        <v>581.1244415203047</v>
      </c>
      <c r="I41" s="24">
        <f t="shared" si="11"/>
        <v>3.0189341434179173</v>
      </c>
      <c r="J41" s="22">
        <f t="shared" si="8"/>
        <v>3.6175487366192806E-14</v>
      </c>
      <c r="K41" s="55">
        <v>9.4</v>
      </c>
      <c r="M41" s="23"/>
    </row>
    <row r="42" spans="1:13" ht="12.75">
      <c r="A42" s="17">
        <f t="shared" si="9"/>
        <v>1938</v>
      </c>
      <c r="B42" s="18">
        <v>39650016.12043144</v>
      </c>
      <c r="C42" s="19">
        <f t="shared" si="10"/>
        <v>1.609716953216167</v>
      </c>
      <c r="D42" s="20">
        <v>43370.268410275545</v>
      </c>
      <c r="E42" s="59">
        <v>4.5</v>
      </c>
      <c r="F42" s="54">
        <v>1.61914669604654E-08</v>
      </c>
      <c r="G42" s="21">
        <f t="shared" si="6"/>
        <v>1093.8272579396778</v>
      </c>
      <c r="H42" s="21">
        <f t="shared" si="7"/>
        <v>597.6544956505725</v>
      </c>
      <c r="I42" s="24">
        <f t="shared" si="11"/>
        <v>2.8444947328360115</v>
      </c>
      <c r="J42" s="22">
        <f t="shared" si="8"/>
        <v>3.7333102961911164E-14</v>
      </c>
      <c r="K42" s="55">
        <v>3.2</v>
      </c>
      <c r="M42" s="23"/>
    </row>
    <row r="43" spans="1:13" ht="12.75">
      <c r="A43" s="17">
        <f t="shared" si="9"/>
        <v>1939</v>
      </c>
      <c r="B43" s="18">
        <v>40320844.764362186</v>
      </c>
      <c r="C43" s="19">
        <f t="shared" si="10"/>
        <v>1.6918748327698019</v>
      </c>
      <c r="D43" s="20">
        <v>44454.52512053243</v>
      </c>
      <c r="E43" s="59">
        <v>2.5</v>
      </c>
      <c r="F43" s="54">
        <v>1.69281787071665E-08</v>
      </c>
      <c r="G43" s="21">
        <f t="shared" si="6"/>
        <v>1102.5196862895052</v>
      </c>
      <c r="H43" s="21">
        <f t="shared" si="7"/>
        <v>602.4039374327971</v>
      </c>
      <c r="I43" s="24">
        <f t="shared" si="11"/>
        <v>0.7946801733758502</v>
      </c>
      <c r="J43" s="22">
        <f t="shared" si="8"/>
        <v>3.807976502114922E-14</v>
      </c>
      <c r="K43" s="55">
        <v>2</v>
      </c>
      <c r="M43" s="23"/>
    </row>
    <row r="44" spans="1:13" ht="12.75">
      <c r="A44" s="17">
        <f t="shared" si="9"/>
        <v>1940</v>
      </c>
      <c r="B44" s="21">
        <v>41038734.894554</v>
      </c>
      <c r="C44" s="19">
        <f t="shared" si="10"/>
        <v>1.7804441707191643</v>
      </c>
      <c r="D44" s="20">
        <v>44009.97986932711</v>
      </c>
      <c r="E44" s="59">
        <v>-1</v>
      </c>
      <c r="F44" s="54">
        <v>1.78817430137412E-08</v>
      </c>
      <c r="G44" s="21">
        <f t="shared" si="6"/>
        <v>1072.4009885394253</v>
      </c>
      <c r="H44" s="21">
        <f t="shared" si="7"/>
        <v>585.9474311766065</v>
      </c>
      <c r="I44" s="24">
        <f t="shared" si="11"/>
        <v>-2.7318058919603927</v>
      </c>
      <c r="J44" s="22">
        <f t="shared" si="8"/>
        <v>4.0631109277566233E-14</v>
      </c>
      <c r="K44" s="55">
        <v>6.7</v>
      </c>
      <c r="M44" s="23"/>
    </row>
    <row r="45" spans="1:13" ht="12.75">
      <c r="A45" s="17">
        <f t="shared" si="9"/>
        <v>1941</v>
      </c>
      <c r="B45" s="21">
        <v>41810671.7485258</v>
      </c>
      <c r="C45" s="19">
        <f t="shared" si="10"/>
        <v>1.8809957372107888</v>
      </c>
      <c r="D45" s="20">
        <v>46166.468882924135</v>
      </c>
      <c r="E45" s="59">
        <v>4.9</v>
      </c>
      <c r="F45" s="54">
        <v>2.06712591603988E-08</v>
      </c>
      <c r="G45" s="21">
        <f t="shared" si="6"/>
        <v>1104.1790756340076</v>
      </c>
      <c r="H45" s="21">
        <f t="shared" si="7"/>
        <v>603.3106084766733</v>
      </c>
      <c r="I45" s="24">
        <f t="shared" si="11"/>
        <v>2.963265367543455</v>
      </c>
      <c r="J45" s="22">
        <f t="shared" si="8"/>
        <v>4.477548242387799E-14</v>
      </c>
      <c r="K45" s="55">
        <v>10.2</v>
      </c>
      <c r="M45" s="23"/>
    </row>
    <row r="46" spans="1:13" ht="12.75">
      <c r="A46" s="17">
        <f t="shared" si="9"/>
        <v>1942</v>
      </c>
      <c r="B46" s="21">
        <v>42650278.756517895</v>
      </c>
      <c r="C46" s="19">
        <f t="shared" si="10"/>
        <v>2.008116523556458</v>
      </c>
      <c r="D46" s="20">
        <v>44919.974223085184</v>
      </c>
      <c r="E46" s="59">
        <v>-2.7</v>
      </c>
      <c r="F46" s="54">
        <v>2.33714630594851E-08</v>
      </c>
      <c r="G46" s="21">
        <f t="shared" si="6"/>
        <v>1053.2164274827965</v>
      </c>
      <c r="H46" s="21">
        <f t="shared" si="7"/>
        <v>575.4652100769296</v>
      </c>
      <c r="I46" s="24">
        <f t="shared" si="11"/>
        <v>-4.615433245911582</v>
      </c>
      <c r="J46" s="22">
        <f t="shared" si="8"/>
        <v>5.202911057654633E-14</v>
      </c>
      <c r="K46" s="55">
        <v>16.2</v>
      </c>
      <c r="M46" s="23"/>
    </row>
    <row r="47" spans="1:13" ht="12.75">
      <c r="A47" s="17">
        <f t="shared" si="9"/>
        <v>1943</v>
      </c>
      <c r="B47" s="21">
        <v>43559486.1030714</v>
      </c>
      <c r="C47" s="19">
        <f t="shared" si="10"/>
        <v>2.1317735148789874</v>
      </c>
      <c r="D47" s="20">
        <v>48738.17203204743</v>
      </c>
      <c r="E47" s="59">
        <v>8.5</v>
      </c>
      <c r="F47" s="54">
        <v>2.95674716311852E-08</v>
      </c>
      <c r="G47" s="21">
        <f t="shared" si="6"/>
        <v>1118.887672749906</v>
      </c>
      <c r="H47" s="21">
        <f t="shared" si="7"/>
        <v>611.3472149218151</v>
      </c>
      <c r="I47" s="24">
        <f t="shared" si="11"/>
        <v>6.235303927423996</v>
      </c>
      <c r="J47" s="22">
        <f t="shared" si="8"/>
        <v>6.066594293225304E-14</v>
      </c>
      <c r="K47" s="55">
        <v>16.6</v>
      </c>
      <c r="M47" s="23"/>
    </row>
    <row r="48" spans="1:13" ht="12.75">
      <c r="A48" s="17">
        <f t="shared" si="9"/>
        <v>1944</v>
      </c>
      <c r="B48" s="21">
        <v>44539733.811498195</v>
      </c>
      <c r="C48" s="19">
        <f t="shared" si="10"/>
        <v>2.250365640465346</v>
      </c>
      <c r="D48" s="20">
        <v>52442.27310648304</v>
      </c>
      <c r="E48" s="59">
        <v>7.6</v>
      </c>
      <c r="F48" s="54">
        <v>3.83684069670372E-08</v>
      </c>
      <c r="G48" s="21">
        <f t="shared" si="6"/>
        <v>1177.426729320613</v>
      </c>
      <c r="H48" s="21">
        <f t="shared" si="7"/>
        <v>643.3322747899754</v>
      </c>
      <c r="I48" s="24">
        <f t="shared" si="11"/>
        <v>5.231897535061303</v>
      </c>
      <c r="J48" s="22">
        <f t="shared" si="8"/>
        <v>7.316312717629703E-14</v>
      </c>
      <c r="K48" s="55">
        <v>20.6</v>
      </c>
      <c r="M48" s="23"/>
    </row>
    <row r="49" spans="1:13" ht="12.75">
      <c r="A49" s="17">
        <f t="shared" si="9"/>
        <v>1945</v>
      </c>
      <c r="B49" s="21">
        <v>45592012.2374444</v>
      </c>
      <c r="C49" s="19">
        <f t="shared" si="10"/>
        <v>2.3625611019582493</v>
      </c>
      <c r="D49" s="20">
        <v>54120.425845890495</v>
      </c>
      <c r="E49" s="59">
        <v>3.2</v>
      </c>
      <c r="F49" s="54">
        <v>4.54960291924898E-08</v>
      </c>
      <c r="G49" s="21">
        <f t="shared" si="6"/>
        <v>1187.0593814554595</v>
      </c>
      <c r="H49" s="21">
        <f t="shared" si="7"/>
        <v>648.5954439162165</v>
      </c>
      <c r="I49" s="24">
        <f t="shared" si="11"/>
        <v>0.8181105367299324</v>
      </c>
      <c r="J49" s="22">
        <f t="shared" si="8"/>
        <v>8.406443312556534E-14</v>
      </c>
      <c r="K49" s="55">
        <v>14.9</v>
      </c>
      <c r="M49" s="23"/>
    </row>
    <row r="50" spans="1:13" ht="12.75">
      <c r="A50" s="17">
        <f t="shared" si="9"/>
        <v>1946</v>
      </c>
      <c r="B50" s="21">
        <v>46716900.7242167</v>
      </c>
      <c r="C50" s="19">
        <f t="shared" si="10"/>
        <v>2.4672929128765952</v>
      </c>
      <c r="D50" s="20">
        <v>60398.395244013795</v>
      </c>
      <c r="E50" s="59">
        <v>11.6</v>
      </c>
      <c r="F50" s="54">
        <v>5.81865095913262E-08</v>
      </c>
      <c r="G50" s="21">
        <f t="shared" si="6"/>
        <v>1292.859635543096</v>
      </c>
      <c r="H50" s="21">
        <f t="shared" si="7"/>
        <v>706.4034725948508</v>
      </c>
      <c r="I50" s="24">
        <f t="shared" si="11"/>
        <v>8.912802151305543</v>
      </c>
      <c r="J50" s="22">
        <f t="shared" si="8"/>
        <v>9.6337840361898E-14</v>
      </c>
      <c r="K50" s="55">
        <v>14.6</v>
      </c>
      <c r="M50" s="23"/>
    </row>
    <row r="51" spans="1:13" ht="12.75">
      <c r="A51" s="17">
        <f t="shared" si="9"/>
        <v>1947</v>
      </c>
      <c r="B51" s="21">
        <v>47914604.419868805</v>
      </c>
      <c r="C51" s="19">
        <f t="shared" si="10"/>
        <v>2.563748187668735</v>
      </c>
      <c r="D51" s="20">
        <v>61847.95672987013</v>
      </c>
      <c r="E51" s="59">
        <v>2.4</v>
      </c>
      <c r="F51" s="54">
        <v>6.49454545454546E-08</v>
      </c>
      <c r="G51" s="21">
        <f t="shared" si="6"/>
        <v>1290.7955200444808</v>
      </c>
      <c r="H51" s="21">
        <f t="shared" si="7"/>
        <v>705.2756638861767</v>
      </c>
      <c r="I51" s="24">
        <f t="shared" si="11"/>
        <v>-0.1596550346123271</v>
      </c>
      <c r="J51" s="22">
        <f t="shared" si="8"/>
        <v>1.0500824599446875E-13</v>
      </c>
      <c r="K51" s="55">
        <v>9</v>
      </c>
      <c r="M51" s="23"/>
    </row>
    <row r="52" spans="1:13" ht="12.75">
      <c r="A52" s="17">
        <f t="shared" si="9"/>
        <v>1948</v>
      </c>
      <c r="B52" s="21">
        <v>49184989.256050095</v>
      </c>
      <c r="C52" s="19">
        <f t="shared" si="10"/>
        <v>2.651352028390108</v>
      </c>
      <c r="D52" s="20">
        <v>67847.20853266753</v>
      </c>
      <c r="E52" s="59">
        <v>9.7</v>
      </c>
      <c r="F52" s="54">
        <v>7.53818181818182E-08</v>
      </c>
      <c r="G52" s="21">
        <f t="shared" si="6"/>
        <v>1379.4291624110062</v>
      </c>
      <c r="H52" s="21">
        <f t="shared" si="7"/>
        <v>753.7040555190723</v>
      </c>
      <c r="I52" s="24">
        <f t="shared" si="11"/>
        <v>6.866590485491542</v>
      </c>
      <c r="J52" s="22">
        <f t="shared" si="8"/>
        <v>1.1110526108899947E-13</v>
      </c>
      <c r="K52" s="55">
        <f aca="true" t="shared" si="12" ref="K52:K83">+((J52/J51)-1)*100</f>
        <v>5.806225060507986</v>
      </c>
      <c r="L52" s="23"/>
      <c r="M52" s="23"/>
    </row>
    <row r="53" spans="1:12" ht="12.75">
      <c r="A53" s="17">
        <f t="shared" si="9"/>
        <v>1949</v>
      </c>
      <c r="B53" s="21">
        <v>50527615.0886161</v>
      </c>
      <c r="C53" s="19">
        <f t="shared" si="10"/>
        <v>2.729747129914961</v>
      </c>
      <c r="D53" s="20">
        <v>73071.44358968298</v>
      </c>
      <c r="E53" s="59">
        <v>7.7</v>
      </c>
      <c r="F53" s="54">
        <v>8.79272727272727E-08</v>
      </c>
      <c r="G53" s="21">
        <f t="shared" si="6"/>
        <v>1446.1684657296641</v>
      </c>
      <c r="H53" s="21">
        <f t="shared" si="7"/>
        <v>790.1696348648585</v>
      </c>
      <c r="I53" s="24">
        <f t="shared" si="11"/>
        <v>4.838182716248296</v>
      </c>
      <c r="J53" s="22">
        <f t="shared" si="8"/>
        <v>1.2033055378104946E-13</v>
      </c>
      <c r="K53" s="55">
        <f t="shared" si="12"/>
        <v>8.30320058800833</v>
      </c>
      <c r="L53" s="23"/>
    </row>
    <row r="54" spans="1:12" ht="12.75">
      <c r="A54" s="17">
        <f t="shared" si="9"/>
        <v>1950</v>
      </c>
      <c r="B54" s="21">
        <v>51941767</v>
      </c>
      <c r="C54" s="19">
        <f t="shared" si="10"/>
        <v>2.7987703534072095</v>
      </c>
      <c r="D54" s="20">
        <v>78040.30175378133</v>
      </c>
      <c r="E54" s="59">
        <v>6.8</v>
      </c>
      <c r="F54" s="54">
        <v>1.024E-07</v>
      </c>
      <c r="G54" s="21">
        <f t="shared" si="6"/>
        <v>1502.4575839667011</v>
      </c>
      <c r="H54" s="21">
        <f t="shared" si="7"/>
        <v>820.9253545878598</v>
      </c>
      <c r="I54" s="24">
        <f t="shared" si="11"/>
        <v>3.8922932957631717</v>
      </c>
      <c r="J54" s="22">
        <f t="shared" si="8"/>
        <v>1.3121425430039213E-13</v>
      </c>
      <c r="K54" s="55">
        <f t="shared" si="12"/>
        <v>9.044835394962437</v>
      </c>
      <c r="L54" s="23"/>
    </row>
    <row r="55" spans="1:12" ht="12.75">
      <c r="A55" s="17">
        <f t="shared" si="9"/>
        <v>1951</v>
      </c>
      <c r="B55" s="21">
        <v>53426484.7633456</v>
      </c>
      <c r="C55" s="19">
        <f t="shared" si="10"/>
        <v>2.858427522008644</v>
      </c>
      <c r="D55" s="20">
        <v>81864.27653971667</v>
      </c>
      <c r="E55" s="59">
        <v>4.90000000000001</v>
      </c>
      <c r="F55" s="54">
        <v>1.26872727272727E-07</v>
      </c>
      <c r="G55" s="21">
        <f t="shared" si="6"/>
        <v>1532.2789231284298</v>
      </c>
      <c r="H55" s="21">
        <f t="shared" si="7"/>
        <v>837.2193875688066</v>
      </c>
      <c r="I55" s="24">
        <f t="shared" si="11"/>
        <v>1.9848373411644804</v>
      </c>
      <c r="J55" s="22">
        <f t="shared" si="8"/>
        <v>1.5497935440884814E-13</v>
      </c>
      <c r="K55" s="55">
        <f t="shared" si="12"/>
        <v>18.11167562180398</v>
      </c>
      <c r="L55" s="23"/>
    </row>
    <row r="56" spans="1:12" ht="12.75">
      <c r="A56" s="17">
        <f t="shared" si="9"/>
        <v>1952</v>
      </c>
      <c r="B56" s="21">
        <v>54980590.4684024</v>
      </c>
      <c r="C56" s="19">
        <f t="shared" si="10"/>
        <v>2.908867599919329</v>
      </c>
      <c r="D56" s="20">
        <v>87840.36872711603</v>
      </c>
      <c r="E56" s="59">
        <v>7.3</v>
      </c>
      <c r="F56" s="54">
        <v>1.492E-07</v>
      </c>
      <c r="G56" s="21">
        <f t="shared" si="6"/>
        <v>1597.6614288563942</v>
      </c>
      <c r="H56" s="21">
        <f t="shared" si="7"/>
        <v>872.9436284867196</v>
      </c>
      <c r="I56" s="24">
        <f t="shared" si="11"/>
        <v>4.267010708107488</v>
      </c>
      <c r="J56" s="22">
        <f t="shared" si="8"/>
        <v>1.6985356751347797E-13</v>
      </c>
      <c r="K56" s="55">
        <f t="shared" si="12"/>
        <v>9.597544886779197</v>
      </c>
      <c r="L56" s="23"/>
    </row>
    <row r="57" spans="1:12" ht="12.75">
      <c r="A57" s="17">
        <f t="shared" si="9"/>
        <v>1953</v>
      </c>
      <c r="B57" s="21">
        <v>56602714.3091816</v>
      </c>
      <c r="C57" s="19">
        <f t="shared" si="10"/>
        <v>2.9503572569149483</v>
      </c>
      <c r="D57" s="20">
        <v>91968.86605729042</v>
      </c>
      <c r="E57" s="59">
        <v>4.7</v>
      </c>
      <c r="F57" s="54">
        <v>1.78E-07</v>
      </c>
      <c r="G57" s="21">
        <f t="shared" si="6"/>
        <v>1624.8137068997773</v>
      </c>
      <c r="H57" s="21">
        <f t="shared" si="7"/>
        <v>887.7793175061618</v>
      </c>
      <c r="I57" s="24">
        <f t="shared" si="11"/>
        <v>1.6995013807661774</v>
      </c>
      <c r="J57" s="22">
        <f t="shared" si="8"/>
        <v>1.9354375848139518E-13</v>
      </c>
      <c r="K57" s="55">
        <f t="shared" si="12"/>
        <v>13.947420307222803</v>
      </c>
      <c r="L57" s="23"/>
    </row>
    <row r="58" spans="1:12" ht="12.75">
      <c r="A58" s="17">
        <f t="shared" si="9"/>
        <v>1954</v>
      </c>
      <c r="B58" s="21">
        <v>58291318.5333742</v>
      </c>
      <c r="C58" s="19">
        <f t="shared" si="10"/>
        <v>2.983256624353592</v>
      </c>
      <c r="D58" s="20">
        <v>99142.43760975885</v>
      </c>
      <c r="E58" s="59">
        <v>7.8</v>
      </c>
      <c r="F58" s="54">
        <v>2.44145454545455E-07</v>
      </c>
      <c r="G58" s="21">
        <f t="shared" si="6"/>
        <v>1700.809659211872</v>
      </c>
      <c r="H58" s="21">
        <f t="shared" si="7"/>
        <v>929.3026222335657</v>
      </c>
      <c r="I58" s="24">
        <f t="shared" si="11"/>
        <v>4.677210192736414</v>
      </c>
      <c r="J58" s="22">
        <f t="shared" si="8"/>
        <v>2.4625726422669993E-13</v>
      </c>
      <c r="K58" s="55">
        <f t="shared" si="12"/>
        <v>27.23596263651764</v>
      </c>
      <c r="L58" s="23"/>
    </row>
    <row r="59" spans="1:12" ht="12.75">
      <c r="A59" s="17">
        <f t="shared" si="9"/>
        <v>1955</v>
      </c>
      <c r="B59" s="21">
        <v>60044719.553530104</v>
      </c>
      <c r="C59" s="19">
        <f t="shared" si="10"/>
        <v>3.0079968411625746</v>
      </c>
      <c r="D59" s="20">
        <v>107866.97211941831</v>
      </c>
      <c r="E59" s="59">
        <v>8.8</v>
      </c>
      <c r="F59" s="54">
        <v>2.96254545454545E-07</v>
      </c>
      <c r="G59" s="21">
        <f t="shared" si="6"/>
        <v>1796.4439324802654</v>
      </c>
      <c r="H59" s="21">
        <f t="shared" si="7"/>
        <v>981.5560771938943</v>
      </c>
      <c r="I59" s="24">
        <f t="shared" si="11"/>
        <v>5.622867482579363</v>
      </c>
      <c r="J59" s="22">
        <f t="shared" si="8"/>
        <v>2.746480592099729E-13</v>
      </c>
      <c r="K59" s="55">
        <f t="shared" si="12"/>
        <v>11.528916749898155</v>
      </c>
      <c r="L59" s="23"/>
    </row>
    <row r="60" spans="1:12" ht="12.75">
      <c r="A60" s="17">
        <f t="shared" si="9"/>
        <v>1956</v>
      </c>
      <c r="B60" s="21">
        <v>61861108.219999</v>
      </c>
      <c r="C60" s="19">
        <f t="shared" si="10"/>
        <v>3.0250597887289343</v>
      </c>
      <c r="D60" s="20">
        <v>110995.11431088105</v>
      </c>
      <c r="E60" s="59">
        <v>2.90000000000001</v>
      </c>
      <c r="F60" s="54">
        <v>3.74181818181818E-07</v>
      </c>
      <c r="G60" s="21">
        <f t="shared" si="6"/>
        <v>1794.2632698422558</v>
      </c>
      <c r="H60" s="21">
        <f t="shared" si="7"/>
        <v>980.3645884833657</v>
      </c>
      <c r="I60" s="24">
        <f t="shared" si="11"/>
        <v>-0.12138773710564932</v>
      </c>
      <c r="J60" s="22">
        <f t="shared" si="8"/>
        <v>3.371155753160356E-13</v>
      </c>
      <c r="K60" s="55">
        <f t="shared" si="12"/>
        <v>22.744568552842125</v>
      </c>
      <c r="L60" s="23"/>
    </row>
    <row r="61" spans="1:12" ht="12.75">
      <c r="A61" s="17">
        <f t="shared" si="9"/>
        <v>1957</v>
      </c>
      <c r="B61" s="21">
        <v>63738568.25563309</v>
      </c>
      <c r="C61" s="19">
        <f t="shared" si="10"/>
        <v>3.034960235366646</v>
      </c>
      <c r="D61" s="20">
        <v>119541.73811281877</v>
      </c>
      <c r="E61" s="59">
        <v>7.7</v>
      </c>
      <c r="F61" s="54">
        <v>4.54363636363636E-07</v>
      </c>
      <c r="G61" s="21">
        <f t="shared" si="6"/>
        <v>1875.500837003095</v>
      </c>
      <c r="H61" s="21">
        <f t="shared" si="7"/>
        <v>1024.75185061911</v>
      </c>
      <c r="I61" s="24">
        <f t="shared" si="11"/>
        <v>4.52762805360114</v>
      </c>
      <c r="J61" s="22">
        <f t="shared" si="8"/>
        <v>3.800878618100948E-13</v>
      </c>
      <c r="K61" s="55">
        <f t="shared" si="12"/>
        <v>12.747048680196382</v>
      </c>
      <c r="L61" s="23"/>
    </row>
    <row r="62" spans="1:12" ht="12.75">
      <c r="A62" s="17">
        <f t="shared" si="9"/>
        <v>1958</v>
      </c>
      <c r="B62" s="21">
        <v>65675092.8522505</v>
      </c>
      <c r="C62" s="19">
        <f t="shared" si="10"/>
        <v>3.0382304617365907</v>
      </c>
      <c r="D62" s="20">
        <v>132452.24582900372</v>
      </c>
      <c r="E62" s="59">
        <v>10.8</v>
      </c>
      <c r="F62" s="54">
        <v>5.65454545454545E-07</v>
      </c>
      <c r="G62" s="21">
        <f t="shared" si="6"/>
        <v>2016.7804882587989</v>
      </c>
      <c r="H62" s="21">
        <f t="shared" si="7"/>
        <v>1101.945409386296</v>
      </c>
      <c r="I62" s="24">
        <f t="shared" si="11"/>
        <v>7.53290259691155</v>
      </c>
      <c r="J62" s="22">
        <f t="shared" si="8"/>
        <v>4.2691201037432667E-13</v>
      </c>
      <c r="K62" s="55">
        <f t="shared" si="12"/>
        <v>12.319295949426245</v>
      </c>
      <c r="L62" s="23"/>
    </row>
    <row r="63" spans="1:12" ht="12.75">
      <c r="A63" s="17">
        <f t="shared" si="9"/>
        <v>1959</v>
      </c>
      <c r="B63" s="21">
        <v>67668599.4288612</v>
      </c>
      <c r="C63" s="19">
        <f t="shared" si="10"/>
        <v>3.0354073211521726</v>
      </c>
      <c r="D63" s="20">
        <v>145432.5659202458</v>
      </c>
      <c r="E63" s="59">
        <v>9.8</v>
      </c>
      <c r="F63" s="54">
        <v>8.43490909090909E-07</v>
      </c>
      <c r="G63" s="21">
        <f t="shared" si="6"/>
        <v>2149.188355422318</v>
      </c>
      <c r="H63" s="21">
        <f t="shared" si="7"/>
        <v>1174.2915284790286</v>
      </c>
      <c r="I63" s="24">
        <f t="shared" si="11"/>
        <v>6.565308814437931</v>
      </c>
      <c r="J63" s="22">
        <f t="shared" si="8"/>
        <v>5.799876415255394E-13</v>
      </c>
      <c r="K63" s="25">
        <f t="shared" si="12"/>
        <v>35.856482701667815</v>
      </c>
      <c r="L63" s="23"/>
    </row>
    <row r="64" spans="1:12" ht="12.75">
      <c r="A64" s="17">
        <f t="shared" si="9"/>
        <v>1960</v>
      </c>
      <c r="B64" s="21">
        <v>69716942.551654</v>
      </c>
      <c r="C64" s="19">
        <f t="shared" si="10"/>
        <v>3.0270216024585794</v>
      </c>
      <c r="D64" s="20">
        <v>159103.22711674913</v>
      </c>
      <c r="E64" s="59">
        <v>9.40000000000001</v>
      </c>
      <c r="F64" s="54">
        <v>1.15716363636364E-06</v>
      </c>
      <c r="G64" s="21">
        <f t="shared" si="6"/>
        <v>2282.1314488779813</v>
      </c>
      <c r="H64" s="21">
        <f t="shared" si="7"/>
        <v>1246.930088994635</v>
      </c>
      <c r="I64" s="24">
        <f t="shared" si="11"/>
        <v>6.185734866851145</v>
      </c>
      <c r="J64" s="22">
        <f t="shared" si="8"/>
        <v>7.273036866276252E-13</v>
      </c>
      <c r="K64" s="25">
        <f t="shared" si="12"/>
        <v>25.399859334002528</v>
      </c>
      <c r="L64" s="23"/>
    </row>
    <row r="65" spans="1:12" ht="12.75">
      <c r="A65" s="17">
        <f t="shared" si="9"/>
        <v>1961</v>
      </c>
      <c r="B65" s="21">
        <v>71817925.0157447</v>
      </c>
      <c r="C65" s="19">
        <f t="shared" si="10"/>
        <v>3.0135895052111117</v>
      </c>
      <c r="D65" s="20">
        <v>172786.10464878962</v>
      </c>
      <c r="E65" s="59">
        <v>8.599999999999989</v>
      </c>
      <c r="F65" s="54">
        <v>1.69189090909091E-06</v>
      </c>
      <c r="G65" s="21">
        <f t="shared" si="6"/>
        <v>2405.8910726104878</v>
      </c>
      <c r="H65" s="21">
        <f t="shared" si="7"/>
        <v>1314.550908431039</v>
      </c>
      <c r="I65" s="24">
        <f t="shared" si="11"/>
        <v>5.422984017566268</v>
      </c>
      <c r="J65" s="22">
        <f t="shared" si="8"/>
        <v>9.791822742516822E-13</v>
      </c>
      <c r="K65" s="25">
        <f t="shared" si="12"/>
        <v>34.63183155195764</v>
      </c>
      <c r="L65" s="23"/>
    </row>
    <row r="66" spans="1:12" ht="12.75">
      <c r="A66" s="17">
        <f t="shared" si="9"/>
        <v>1962</v>
      </c>
      <c r="B66" s="21">
        <v>73969307.0886868</v>
      </c>
      <c r="C66" s="19">
        <f t="shared" si="10"/>
        <v>2.9956060029170173</v>
      </c>
      <c r="D66" s="20">
        <v>184189.9875556089</v>
      </c>
      <c r="E66" s="59">
        <v>6.599999999999989</v>
      </c>
      <c r="F66" s="54">
        <v>2.70989090909091E-06</v>
      </c>
      <c r="G66" s="21">
        <f t="shared" si="6"/>
        <v>2490.086696834555</v>
      </c>
      <c r="H66" s="21">
        <f t="shared" si="7"/>
        <v>1360.554418552374</v>
      </c>
      <c r="I66" s="24">
        <f t="shared" si="11"/>
        <v>3.4995609395030325</v>
      </c>
      <c r="J66" s="22">
        <f t="shared" si="8"/>
        <v>1.4712476747807833E-12</v>
      </c>
      <c r="K66" s="25">
        <f t="shared" si="12"/>
        <v>50.25268670280525</v>
      </c>
      <c r="L66" s="23"/>
    </row>
    <row r="67" spans="1:12" ht="12.75">
      <c r="A67" s="17">
        <f t="shared" si="9"/>
        <v>1963</v>
      </c>
      <c r="B67" s="21">
        <v>76168813.9157425</v>
      </c>
      <c r="C67" s="19">
        <f t="shared" si="10"/>
        <v>2.9735398554140424</v>
      </c>
      <c r="D67" s="20">
        <v>185295.1274809429</v>
      </c>
      <c r="E67" s="59">
        <v>0.5999999999999939</v>
      </c>
      <c r="F67" s="54">
        <v>4.86392727272727E-06</v>
      </c>
      <c r="G67" s="21">
        <f t="shared" si="6"/>
        <v>2432.690204233918</v>
      </c>
      <c r="H67" s="21">
        <f t="shared" si="7"/>
        <v>1329.1936423527034</v>
      </c>
      <c r="I67" s="24">
        <f t="shared" si="11"/>
        <v>-2.3049997686265478</v>
      </c>
      <c r="J67" s="22">
        <f t="shared" si="8"/>
        <v>2.6249623176019627E-12</v>
      </c>
      <c r="K67" s="25">
        <f t="shared" si="12"/>
        <v>78.41743185715373</v>
      </c>
      <c r="L67" s="23"/>
    </row>
    <row r="68" spans="1:12" ht="12.75">
      <c r="A68" s="17">
        <f t="shared" si="9"/>
        <v>1964</v>
      </c>
      <c r="B68" s="21">
        <v>78414141.0869164</v>
      </c>
      <c r="C68" s="19">
        <f t="shared" si="10"/>
        <v>2.9478300314058625</v>
      </c>
      <c r="D68" s="20">
        <v>191595.16181529526</v>
      </c>
      <c r="E68" s="59">
        <v>3.4000000000000097</v>
      </c>
      <c r="F68" s="54">
        <v>9.53221818181818E-06</v>
      </c>
      <c r="G68" s="21">
        <f t="shared" si="6"/>
        <v>2443.3751254499603</v>
      </c>
      <c r="H68" s="21">
        <f t="shared" si="7"/>
        <v>1335.0317590700251</v>
      </c>
      <c r="I68" s="24">
        <f t="shared" si="11"/>
        <v>0.4392224376719156</v>
      </c>
      <c r="J68" s="22">
        <f t="shared" si="8"/>
        <v>4.975187312405929E-12</v>
      </c>
      <c r="K68" s="25">
        <f t="shared" si="12"/>
        <v>89.53366602805244</v>
      </c>
      <c r="L68" s="23"/>
    </row>
    <row r="69" spans="1:12" ht="12.75">
      <c r="A69" s="17">
        <f t="shared" si="9"/>
        <v>1965</v>
      </c>
      <c r="B69" s="21">
        <v>80702958.3657498</v>
      </c>
      <c r="C69" s="19">
        <f t="shared" si="10"/>
        <v>2.9188833125091795</v>
      </c>
      <c r="D69" s="20">
        <v>196193.44569886223</v>
      </c>
      <c r="E69" s="59">
        <v>2.4000000000000097</v>
      </c>
      <c r="F69" s="54">
        <v>1.55134545454545E-05</v>
      </c>
      <c r="G69" s="21">
        <f aca="true" t="shared" si="13" ref="G69:G104">(1000000*D69/B69)</f>
        <v>2431.056428064307</v>
      </c>
      <c r="H69" s="21">
        <f aca="true" t="shared" si="14" ref="H69:H100">(G69/1.8302)</f>
        <v>1328.3009660497798</v>
      </c>
      <c r="I69" s="24">
        <f t="shared" si="11"/>
        <v>-0.504167258532795</v>
      </c>
      <c r="J69" s="22">
        <f aca="true" t="shared" si="15" ref="J69:J104">+((F69/1000)/D69)*100</f>
        <v>7.907223653773908E-12</v>
      </c>
      <c r="K69" s="25">
        <f t="shared" si="12"/>
        <v>58.93318496887083</v>
      </c>
      <c r="L69" s="23"/>
    </row>
    <row r="70" spans="1:12" ht="12.75">
      <c r="A70" s="17">
        <f aca="true" t="shared" si="16" ref="A70:A104">+A69+1</f>
        <v>1966</v>
      </c>
      <c r="B70" s="21">
        <v>83032911.5798769</v>
      </c>
      <c r="C70" s="19">
        <f aca="true" t="shared" si="17" ref="C70:C101">+(B70/B69-1)*100</f>
        <v>2.8870728673509483</v>
      </c>
      <c r="D70" s="20">
        <v>209338.4065606856</v>
      </c>
      <c r="E70" s="59">
        <v>6.7</v>
      </c>
      <c r="F70" s="54">
        <v>2.28323636363636E-05</v>
      </c>
      <c r="G70" s="21">
        <f t="shared" si="13"/>
        <v>2521.1497775710777</v>
      </c>
      <c r="H70" s="21">
        <f t="shared" si="14"/>
        <v>1377.5269246918795</v>
      </c>
      <c r="I70" s="24">
        <f aca="true" t="shared" si="18" ref="I70:I104">+(G70/G69-1)*100</f>
        <v>3.7059341143515168</v>
      </c>
      <c r="J70" s="22">
        <f t="shared" si="15"/>
        <v>1.0906915750189716E-11</v>
      </c>
      <c r="K70" s="25">
        <f t="shared" si="12"/>
        <v>37.93609777287803</v>
      </c>
      <c r="L70" s="23"/>
    </row>
    <row r="71" spans="1:12" ht="12.75">
      <c r="A71" s="17">
        <f t="shared" si="16"/>
        <v>1967</v>
      </c>
      <c r="B71" s="21">
        <v>85401622.6733432</v>
      </c>
      <c r="C71" s="19">
        <f t="shared" si="17"/>
        <v>2.852737605362199</v>
      </c>
      <c r="D71" s="20">
        <v>218130.61963623416</v>
      </c>
      <c r="E71" s="59">
        <v>4.2</v>
      </c>
      <c r="F71" s="54">
        <v>3.01029090909091E-05</v>
      </c>
      <c r="G71" s="21">
        <f t="shared" si="13"/>
        <v>2554.17418086507</v>
      </c>
      <c r="H71" s="21">
        <f t="shared" si="14"/>
        <v>1395.5710746722052</v>
      </c>
      <c r="I71" s="24">
        <f t="shared" si="18"/>
        <v>1.3098945404905082</v>
      </c>
      <c r="J71" s="22">
        <f t="shared" si="15"/>
        <v>1.3800405069728522E-11</v>
      </c>
      <c r="K71" s="25">
        <f t="shared" si="12"/>
        <v>26.528941689940865</v>
      </c>
      <c r="L71" s="23"/>
    </row>
    <row r="72" spans="1:12" ht="12.75">
      <c r="A72" s="17">
        <f t="shared" si="16"/>
        <v>1968</v>
      </c>
      <c r="B72" s="21">
        <v>87806687.9206838</v>
      </c>
      <c r="C72" s="19">
        <f t="shared" si="17"/>
        <v>2.81618214274435</v>
      </c>
      <c r="D72" s="20">
        <v>239507.42036058576</v>
      </c>
      <c r="E72" s="59">
        <v>9.8</v>
      </c>
      <c r="F72" s="54">
        <v>4.18803636363636E-05</v>
      </c>
      <c r="G72" s="21">
        <f t="shared" si="13"/>
        <v>2727.6671747023865</v>
      </c>
      <c r="H72" s="21">
        <f t="shared" si="14"/>
        <v>1490.365629276793</v>
      </c>
      <c r="I72" s="24">
        <f t="shared" si="18"/>
        <v>6.79252789950906</v>
      </c>
      <c r="J72" s="22">
        <f t="shared" si="15"/>
        <v>1.7486040129074676E-11</v>
      </c>
      <c r="K72" s="25">
        <f t="shared" si="12"/>
        <v>26.706716511029605</v>
      </c>
      <c r="L72" s="23"/>
    </row>
    <row r="73" spans="1:12" ht="12.75">
      <c r="A73" s="17">
        <f t="shared" si="16"/>
        <v>1969</v>
      </c>
      <c r="B73" s="21">
        <v>90245674.3027652</v>
      </c>
      <c r="C73" s="19">
        <f t="shared" si="17"/>
        <v>2.777677236026199</v>
      </c>
      <c r="D73" s="20">
        <v>262260.62529484124</v>
      </c>
      <c r="E73" s="59">
        <v>9.5</v>
      </c>
      <c r="F73" s="54">
        <v>5.50545454545455E-05</v>
      </c>
      <c r="G73" s="21">
        <f t="shared" si="13"/>
        <v>2906.0741949246576</v>
      </c>
      <c r="H73" s="21">
        <f t="shared" si="14"/>
        <v>1587.8451507620246</v>
      </c>
      <c r="I73" s="24">
        <f t="shared" si="18"/>
        <v>6.540644763294368</v>
      </c>
      <c r="J73" s="22">
        <f t="shared" si="15"/>
        <v>2.0992303130769834E-11</v>
      </c>
      <c r="K73" s="25">
        <f t="shared" si="12"/>
        <v>20.05178402779235</v>
      </c>
      <c r="L73" s="23"/>
    </row>
    <row r="74" spans="1:12" ht="12.75">
      <c r="A74" s="17">
        <f t="shared" si="16"/>
        <v>1970</v>
      </c>
      <c r="B74" s="21">
        <v>92716114.04438691</v>
      </c>
      <c r="C74" s="19">
        <f t="shared" si="17"/>
        <v>2.737460560529059</v>
      </c>
      <c r="D74" s="20">
        <v>289535.73032550444</v>
      </c>
      <c r="E74" s="59">
        <v>10.4</v>
      </c>
      <c r="F74" s="54">
        <v>7.06601104814772E-05</v>
      </c>
      <c r="G74" s="21">
        <f t="shared" si="13"/>
        <v>3122.8199467774516</v>
      </c>
      <c r="H74" s="21">
        <f t="shared" si="14"/>
        <v>1706.2725094401985</v>
      </c>
      <c r="I74" s="24">
        <f t="shared" si="18"/>
        <v>7.45836951552481</v>
      </c>
      <c r="J74" s="22">
        <f t="shared" si="15"/>
        <v>2.4404625433289036E-11</v>
      </c>
      <c r="K74" s="25">
        <f t="shared" si="12"/>
        <v>16.25511160572719</v>
      </c>
      <c r="L74" s="23"/>
    </row>
    <row r="75" spans="1:12" ht="12.75">
      <c r="A75" s="17">
        <f t="shared" si="16"/>
        <v>1971</v>
      </c>
      <c r="B75" s="21">
        <v>95215497.3136459</v>
      </c>
      <c r="C75" s="19">
        <f t="shared" si="17"/>
        <v>2.6957377312669006</v>
      </c>
      <c r="D75" s="20">
        <v>322377.54235874186</v>
      </c>
      <c r="E75" s="59">
        <v>11.342921993190798</v>
      </c>
      <c r="F75" s="54">
        <v>9.39258601517403E-05</v>
      </c>
      <c r="G75" s="21">
        <f t="shared" si="13"/>
        <v>3385.7675636226504</v>
      </c>
      <c r="H75" s="21">
        <f t="shared" si="14"/>
        <v>1849.9440299544588</v>
      </c>
      <c r="I75" s="24">
        <f t="shared" si="18"/>
        <v>8.420197812446517</v>
      </c>
      <c r="J75" s="22">
        <f t="shared" si="15"/>
        <v>2.913536081468714E-11</v>
      </c>
      <c r="K75" s="25">
        <f t="shared" si="12"/>
        <v>19.384585083388185</v>
      </c>
      <c r="L75" s="23"/>
    </row>
    <row r="76" spans="1:12" ht="12.75">
      <c r="A76" s="17">
        <f t="shared" si="16"/>
        <v>1972</v>
      </c>
      <c r="B76" s="21">
        <v>97741263.08306171</v>
      </c>
      <c r="C76" s="19">
        <f t="shared" si="17"/>
        <v>2.652683481866158</v>
      </c>
      <c r="D76" s="20">
        <v>360870.54316499</v>
      </c>
      <c r="E76" s="59">
        <v>11.9403481162508</v>
      </c>
      <c r="F76" s="54">
        <v>0.000126029380791782</v>
      </c>
      <c r="G76" s="21">
        <f t="shared" si="13"/>
        <v>3692.100263307605</v>
      </c>
      <c r="H76" s="21">
        <f t="shared" si="14"/>
        <v>2017.320655287731</v>
      </c>
      <c r="I76" s="24">
        <f t="shared" si="18"/>
        <v>9.047658881733444</v>
      </c>
      <c r="J76" s="22">
        <f t="shared" si="15"/>
        <v>3.4923709673405335E-11</v>
      </c>
      <c r="K76" s="25">
        <f t="shared" si="12"/>
        <v>19.867091729306075</v>
      </c>
      <c r="L76" s="23"/>
    </row>
    <row r="77" spans="1:12" ht="12.75">
      <c r="A77" s="17">
        <f t="shared" si="16"/>
        <v>1973</v>
      </c>
      <c r="B77" s="21">
        <v>100290788.152463</v>
      </c>
      <c r="C77" s="19">
        <f t="shared" si="17"/>
        <v>2.6084429328836034</v>
      </c>
      <c r="D77" s="20">
        <v>411279.54532452056</v>
      </c>
      <c r="E77" s="59">
        <v>13.968721779678098</v>
      </c>
      <c r="F77" s="54">
        <v>0.00018612154588182298</v>
      </c>
      <c r="G77" s="21">
        <f t="shared" si="13"/>
        <v>4100.870607371133</v>
      </c>
      <c r="H77" s="21">
        <f t="shared" si="14"/>
        <v>2240.6680184521542</v>
      </c>
      <c r="I77" s="24">
        <f t="shared" si="18"/>
        <v>11.071485466576325</v>
      </c>
      <c r="J77" s="22">
        <f t="shared" si="15"/>
        <v>4.525426756513349E-11</v>
      </c>
      <c r="K77" s="25">
        <f t="shared" si="12"/>
        <v>29.58035669273402</v>
      </c>
      <c r="L77" s="23"/>
    </row>
    <row r="78" spans="1:12" ht="12.75">
      <c r="A78" s="17">
        <f t="shared" si="16"/>
        <v>1974</v>
      </c>
      <c r="B78" s="21">
        <v>102861374.333638</v>
      </c>
      <c r="C78" s="19">
        <f t="shared" si="17"/>
        <v>2.563132894386233</v>
      </c>
      <c r="D78" s="20">
        <v>444815.02727246814</v>
      </c>
      <c r="E78" s="59">
        <v>8.153938684571878</v>
      </c>
      <c r="F78" s="54">
        <v>0.00027095860139665797</v>
      </c>
      <c r="G78" s="21">
        <f t="shared" si="13"/>
        <v>4324.41263938084</v>
      </c>
      <c r="H78" s="21">
        <f t="shared" si="14"/>
        <v>2362.808785586734</v>
      </c>
      <c r="I78" s="24">
        <f t="shared" si="18"/>
        <v>5.451087181534109</v>
      </c>
      <c r="J78" s="22">
        <f t="shared" si="15"/>
        <v>6.091489378363206E-11</v>
      </c>
      <c r="K78" s="25">
        <f t="shared" si="12"/>
        <v>34.6058550079472</v>
      </c>
      <c r="L78" s="23"/>
    </row>
    <row r="79" spans="1:12" ht="12.75">
      <c r="A79" s="17">
        <f t="shared" si="16"/>
        <v>1975</v>
      </c>
      <c r="B79" s="21">
        <v>105450233.796742</v>
      </c>
      <c r="C79" s="19">
        <f t="shared" si="17"/>
        <v>2.516843158936277</v>
      </c>
      <c r="D79" s="20">
        <v>467797.05880481517</v>
      </c>
      <c r="E79" s="59">
        <v>5.16664908406304</v>
      </c>
      <c r="F79" s="54">
        <v>0.000381642753484557</v>
      </c>
      <c r="G79" s="21">
        <f t="shared" si="13"/>
        <v>4436.187971915793</v>
      </c>
      <c r="H79" s="21">
        <f t="shared" si="14"/>
        <v>2423.8815276558807</v>
      </c>
      <c r="I79" s="24">
        <f t="shared" si="18"/>
        <v>2.584751776855332</v>
      </c>
      <c r="J79" s="22">
        <f t="shared" si="15"/>
        <v>8.158297413404529E-11</v>
      </c>
      <c r="K79" s="25">
        <f t="shared" si="12"/>
        <v>33.929436738124586</v>
      </c>
      <c r="L79" s="23"/>
    </row>
    <row r="80" spans="1:12" ht="12.75">
      <c r="A80" s="17">
        <f t="shared" si="16"/>
        <v>1976</v>
      </c>
      <c r="B80" s="21">
        <v>108054472.57847</v>
      </c>
      <c r="C80" s="19">
        <f t="shared" si="17"/>
        <v>2.469637750398679</v>
      </c>
      <c r="D80" s="20">
        <v>515779.6090863502</v>
      </c>
      <c r="E80" s="59">
        <v>10.257129534787298</v>
      </c>
      <c r="F80" s="54">
        <v>0.000594168392653789</v>
      </c>
      <c r="G80" s="21">
        <f t="shared" si="13"/>
        <v>4773.329569600064</v>
      </c>
      <c r="H80" s="21">
        <f t="shared" si="14"/>
        <v>2608.0917766364682</v>
      </c>
      <c r="I80" s="24">
        <f t="shared" si="18"/>
        <v>7.599804152092182</v>
      </c>
      <c r="J80" s="22">
        <f t="shared" si="15"/>
        <v>1.1519811605315231E-10</v>
      </c>
      <c r="K80" s="25">
        <f t="shared" si="12"/>
        <v>41.20362401090636</v>
      </c>
      <c r="L80" s="23"/>
    </row>
    <row r="81" spans="1:12" ht="12.75">
      <c r="A81" s="17">
        <f t="shared" si="16"/>
        <v>1977</v>
      </c>
      <c r="B81" s="21">
        <v>110671072.251991</v>
      </c>
      <c r="C81" s="19">
        <f t="shared" si="17"/>
        <v>2.4215561013643416</v>
      </c>
      <c r="D81" s="20">
        <v>541229.8671157485</v>
      </c>
      <c r="E81" s="59">
        <v>4.934328069789339</v>
      </c>
      <c r="F81" s="54">
        <v>0.000906537412427744</v>
      </c>
      <c r="G81" s="21">
        <f t="shared" si="13"/>
        <v>4890.4366434925505</v>
      </c>
      <c r="H81" s="21">
        <f t="shared" si="14"/>
        <v>2672.077720190444</v>
      </c>
      <c r="I81" s="24">
        <f t="shared" si="18"/>
        <v>2.453362421030114</v>
      </c>
      <c r="J81" s="22">
        <f t="shared" si="15"/>
        <v>1.674958215552192E-10</v>
      </c>
      <c r="K81" s="25">
        <f t="shared" si="12"/>
        <v>45.398056230309145</v>
      </c>
      <c r="L81" s="23"/>
    </row>
    <row r="82" spans="1:12" ht="12.75">
      <c r="A82" s="17">
        <f t="shared" si="16"/>
        <v>1978</v>
      </c>
      <c r="B82" s="21">
        <v>113296869.75864</v>
      </c>
      <c r="C82" s="19">
        <f t="shared" si="17"/>
        <v>2.372614137748874</v>
      </c>
      <c r="D82" s="20">
        <v>568128.4377750511</v>
      </c>
      <c r="E82" s="59">
        <v>4.969897689247529</v>
      </c>
      <c r="F82" s="54">
        <v>0.00131536205301518</v>
      </c>
      <c r="G82" s="21">
        <f t="shared" si="13"/>
        <v>5014.5113363268865</v>
      </c>
      <c r="H82" s="21">
        <f t="shared" si="14"/>
        <v>2739.8706897207335</v>
      </c>
      <c r="I82" s="24">
        <f t="shared" si="18"/>
        <v>2.5370882372934167</v>
      </c>
      <c r="J82" s="22">
        <f t="shared" si="15"/>
        <v>2.3152547303678433E-10</v>
      </c>
      <c r="K82" s="25">
        <f t="shared" si="12"/>
        <v>38.227611224591755</v>
      </c>
      <c r="L82" s="23"/>
    </row>
    <row r="83" spans="1:12" ht="12.75">
      <c r="A83" s="17">
        <f t="shared" si="16"/>
        <v>1979</v>
      </c>
      <c r="B83" s="21">
        <v>115928535.40137601</v>
      </c>
      <c r="C83" s="19">
        <f t="shared" si="17"/>
        <v>2.3228052534393306</v>
      </c>
      <c r="D83" s="20">
        <v>606531.4210968667</v>
      </c>
      <c r="E83" s="59">
        <v>6.759560122040719</v>
      </c>
      <c r="F83" s="54">
        <v>0.00216772218655008</v>
      </c>
      <c r="G83" s="21">
        <f t="shared" si="13"/>
        <v>5231.942411735735</v>
      </c>
      <c r="H83" s="21">
        <f t="shared" si="14"/>
        <v>2858.6725012215793</v>
      </c>
      <c r="I83" s="24">
        <f t="shared" si="18"/>
        <v>4.336037169438645</v>
      </c>
      <c r="J83" s="22">
        <f t="shared" si="15"/>
        <v>3.573965191498103E-10</v>
      </c>
      <c r="K83" s="25">
        <f t="shared" si="12"/>
        <v>54.36596002247573</v>
      </c>
      <c r="L83" s="23"/>
    </row>
    <row r="84" spans="1:12" ht="12.75">
      <c r="A84" s="17">
        <f t="shared" si="16"/>
        <v>1980</v>
      </c>
      <c r="B84" s="21">
        <v>118562549</v>
      </c>
      <c r="C84" s="19">
        <f t="shared" si="17"/>
        <v>2.2721011608611397</v>
      </c>
      <c r="D84" s="20">
        <v>662332.3118377785</v>
      </c>
      <c r="E84" s="59">
        <v>9.2</v>
      </c>
      <c r="F84" s="54">
        <v>0.004548293090909089</v>
      </c>
      <c r="G84" s="21">
        <f t="shared" si="13"/>
        <v>5586.353510650134</v>
      </c>
      <c r="H84" s="21">
        <f t="shared" si="14"/>
        <v>3052.3186048793214</v>
      </c>
      <c r="I84" s="24">
        <f t="shared" si="18"/>
        <v>6.773987001833626</v>
      </c>
      <c r="J84" s="22">
        <f t="shared" si="15"/>
        <v>6.86708621883312E-10</v>
      </c>
      <c r="K84" s="25">
        <f aca="true" t="shared" si="19" ref="K84:K104">+((J84/J83)-1)*100</f>
        <v>92.14194461571226</v>
      </c>
      <c r="L84" s="23"/>
    </row>
    <row r="85" spans="1:12" ht="12.75">
      <c r="A85" s="17">
        <f t="shared" si="16"/>
        <v>1981</v>
      </c>
      <c r="B85" s="21">
        <v>121154159</v>
      </c>
      <c r="C85" s="19">
        <f t="shared" si="17"/>
        <v>2.185858875217006</v>
      </c>
      <c r="D85" s="20">
        <v>634183.188584673</v>
      </c>
      <c r="E85" s="59">
        <v>-4.25</v>
      </c>
      <c r="F85" s="54">
        <v>0.00873301381818182</v>
      </c>
      <c r="G85" s="21">
        <f t="shared" si="13"/>
        <v>5234.514389098875</v>
      </c>
      <c r="H85" s="21">
        <f t="shared" si="14"/>
        <v>2860.0777997480463</v>
      </c>
      <c r="I85" s="24">
        <f t="shared" si="18"/>
        <v>-6.298189344453298</v>
      </c>
      <c r="J85" s="22">
        <f t="shared" si="15"/>
        <v>1.3770490885561897E-09</v>
      </c>
      <c r="K85" s="25">
        <f t="shared" si="19"/>
        <v>100.52887712107146</v>
      </c>
      <c r="L85" s="23"/>
    </row>
    <row r="86" spans="1:12" ht="12.75">
      <c r="A86" s="17">
        <f t="shared" si="16"/>
        <v>1982</v>
      </c>
      <c r="B86" s="21">
        <v>123774229</v>
      </c>
      <c r="C86" s="19">
        <f t="shared" si="17"/>
        <v>2.1625918760246554</v>
      </c>
      <c r="D86" s="20">
        <v>639446.9090499253</v>
      </c>
      <c r="E86" s="59">
        <v>0.829999999999998</v>
      </c>
      <c r="F86" s="54">
        <v>0.017702079272727298</v>
      </c>
      <c r="G86" s="21">
        <f t="shared" si="13"/>
        <v>5166.236253024249</v>
      </c>
      <c r="H86" s="21">
        <f t="shared" si="14"/>
        <v>2822.7714200766304</v>
      </c>
      <c r="I86" s="24">
        <f t="shared" si="18"/>
        <v>-1.304383386868102</v>
      </c>
      <c r="J86" s="22">
        <f t="shared" si="15"/>
        <v>2.7683423005404185E-09</v>
      </c>
      <c r="K86" s="25">
        <f t="shared" si="19"/>
        <v>101.03439474644827</v>
      </c>
      <c r="L86" s="23"/>
    </row>
    <row r="87" spans="1:12" ht="12.75">
      <c r="A87" s="17">
        <f t="shared" si="16"/>
        <v>1983</v>
      </c>
      <c r="B87" s="21">
        <v>126403352</v>
      </c>
      <c r="C87" s="19">
        <f t="shared" si="17"/>
        <v>2.124127955585964</v>
      </c>
      <c r="D87" s="20">
        <v>620711.1146147632</v>
      </c>
      <c r="E87" s="59">
        <v>-2.9300000000000095</v>
      </c>
      <c r="F87" s="54">
        <v>0.0397768487272727</v>
      </c>
      <c r="G87" s="21">
        <f t="shared" si="13"/>
        <v>4910.558974850313</v>
      </c>
      <c r="H87" s="21">
        <f t="shared" si="14"/>
        <v>2683.0723280790694</v>
      </c>
      <c r="I87" s="24">
        <f t="shared" si="18"/>
        <v>-4.949004761914755</v>
      </c>
      <c r="J87" s="22">
        <f t="shared" si="15"/>
        <v>6.408270738306293E-09</v>
      </c>
      <c r="K87" s="25">
        <f t="shared" si="19"/>
        <v>131.48404505668645</v>
      </c>
      <c r="L87" s="23"/>
    </row>
    <row r="88" spans="1:12" ht="12.75">
      <c r="A88" s="17">
        <f t="shared" si="16"/>
        <v>1984</v>
      </c>
      <c r="B88" s="21">
        <v>129025577</v>
      </c>
      <c r="C88" s="19">
        <f t="shared" si="17"/>
        <v>2.074490081560487</v>
      </c>
      <c r="D88" s="20">
        <v>654229.5148039598</v>
      </c>
      <c r="E88" s="59">
        <v>5.40000000000001</v>
      </c>
      <c r="F88" s="54">
        <v>0.126504005454545</v>
      </c>
      <c r="G88" s="21">
        <f t="shared" si="13"/>
        <v>5070.541283484899</v>
      </c>
      <c r="H88" s="21">
        <f t="shared" si="14"/>
        <v>2770.4848013795754</v>
      </c>
      <c r="I88" s="24">
        <f t="shared" si="18"/>
        <v>3.257924595834094</v>
      </c>
      <c r="J88" s="22">
        <f t="shared" si="15"/>
        <v>1.933633420565747E-08</v>
      </c>
      <c r="K88" s="25">
        <f t="shared" si="19"/>
        <v>201.74028213371128</v>
      </c>
      <c r="L88" s="23"/>
    </row>
    <row r="89" spans="1:12" ht="12.75">
      <c r="A89" s="17">
        <f t="shared" si="16"/>
        <v>1985</v>
      </c>
      <c r="B89" s="21">
        <v>131639272</v>
      </c>
      <c r="C89" s="19">
        <f t="shared" si="17"/>
        <v>2.0257185131596023</v>
      </c>
      <c r="D89" s="20">
        <v>705586.531716071</v>
      </c>
      <c r="E89" s="59">
        <v>7.84999999999999</v>
      </c>
      <c r="F89" s="54">
        <v>0.47553404218181794</v>
      </c>
      <c r="G89" s="21">
        <f t="shared" si="13"/>
        <v>5360.000256732435</v>
      </c>
      <c r="H89" s="21">
        <f t="shared" si="14"/>
        <v>2928.641818780699</v>
      </c>
      <c r="I89" s="24">
        <f t="shared" si="18"/>
        <v>5.7086404993944795</v>
      </c>
      <c r="J89" s="22">
        <f t="shared" si="15"/>
        <v>6.739556678119439E-08</v>
      </c>
      <c r="K89" s="25">
        <f t="shared" si="19"/>
        <v>248.54365912581108</v>
      </c>
      <c r="L89" s="23"/>
    </row>
    <row r="90" spans="1:12" ht="12.75">
      <c r="A90" s="17">
        <f t="shared" si="16"/>
        <v>1986</v>
      </c>
      <c r="B90" s="21">
        <v>134228492</v>
      </c>
      <c r="C90" s="19">
        <f t="shared" si="17"/>
        <v>1.9669054383710138</v>
      </c>
      <c r="D90" s="20">
        <v>758434.9629416048</v>
      </c>
      <c r="E90" s="59">
        <v>7.49</v>
      </c>
      <c r="F90" s="54">
        <v>1.2736839276363598</v>
      </c>
      <c r="G90" s="21">
        <f t="shared" si="13"/>
        <v>5650.327673662643</v>
      </c>
      <c r="H90" s="21">
        <f t="shared" si="14"/>
        <v>3087.273343712514</v>
      </c>
      <c r="I90" s="24">
        <f t="shared" si="18"/>
        <v>5.416556026569985</v>
      </c>
      <c r="J90" s="22">
        <f t="shared" si="15"/>
        <v>1.679358138628462E-07</v>
      </c>
      <c r="K90" s="25">
        <f t="shared" si="19"/>
        <v>149.17931828968</v>
      </c>
      <c r="L90" s="23"/>
    </row>
    <row r="91" spans="1:12" ht="12.75">
      <c r="A91" s="17">
        <f t="shared" si="16"/>
        <v>1987</v>
      </c>
      <c r="B91" s="21">
        <v>136780739</v>
      </c>
      <c r="C91" s="19">
        <f t="shared" si="17"/>
        <v>1.9014197075237993</v>
      </c>
      <c r="D91" s="20">
        <v>785207.7171334433</v>
      </c>
      <c r="E91" s="59">
        <v>3.53</v>
      </c>
      <c r="F91" s="54">
        <v>4.0378057352727295</v>
      </c>
      <c r="G91" s="21">
        <f t="shared" si="13"/>
        <v>5740.630756011951</v>
      </c>
      <c r="H91" s="21">
        <f t="shared" si="14"/>
        <v>3136.6138979411817</v>
      </c>
      <c r="I91" s="24">
        <f t="shared" si="18"/>
        <v>1.5981919556671054</v>
      </c>
      <c r="J91" s="22">
        <f t="shared" si="15"/>
        <v>5.142340870022955E-07</v>
      </c>
      <c r="K91" s="25">
        <f t="shared" si="19"/>
        <v>206.2087086571495</v>
      </c>
      <c r="L91" s="23"/>
    </row>
    <row r="92" spans="1:12" ht="12.75">
      <c r="A92" s="17">
        <f t="shared" si="16"/>
        <v>1988</v>
      </c>
      <c r="B92" s="21">
        <v>139280140</v>
      </c>
      <c r="C92" s="19">
        <f t="shared" si="17"/>
        <v>1.8273047932574782</v>
      </c>
      <c r="D92" s="20">
        <v>784736.5925031635</v>
      </c>
      <c r="E92" s="59">
        <v>-0.060000000000002295</v>
      </c>
      <c r="F92" s="54">
        <v>29.375630254181797</v>
      </c>
      <c r="G92" s="21">
        <f t="shared" si="13"/>
        <v>5634.231789996503</v>
      </c>
      <c r="H92" s="21">
        <f t="shared" si="14"/>
        <v>3078.4787400265013</v>
      </c>
      <c r="I92" s="24">
        <f t="shared" si="18"/>
        <v>-1.853436852806123</v>
      </c>
      <c r="J92" s="22">
        <f t="shared" si="15"/>
        <v>3.7433745966247107E-06</v>
      </c>
      <c r="K92" s="25">
        <f t="shared" si="19"/>
        <v>627.9514702042692</v>
      </c>
      <c r="L92" s="23"/>
    </row>
    <row r="93" spans="1:12" ht="12.75">
      <c r="A93" s="17">
        <f t="shared" si="16"/>
        <v>1989</v>
      </c>
      <c r="B93" s="21">
        <v>141714953</v>
      </c>
      <c r="C93" s="19">
        <f t="shared" si="17"/>
        <v>1.7481408332874926</v>
      </c>
      <c r="D93" s="20">
        <v>809534.2688262631</v>
      </c>
      <c r="E93" s="59">
        <v>3.16</v>
      </c>
      <c r="F93" s="54">
        <v>425.595310393455</v>
      </c>
      <c r="G93" s="21">
        <f t="shared" si="13"/>
        <v>5712.412499097842</v>
      </c>
      <c r="H93" s="21">
        <f t="shared" si="14"/>
        <v>3121.195770461065</v>
      </c>
      <c r="I93" s="24">
        <f t="shared" si="18"/>
        <v>1.3876019307573983</v>
      </c>
      <c r="J93" s="22">
        <f t="shared" si="15"/>
        <v>5.257285908483183E-05</v>
      </c>
      <c r="K93" s="25">
        <f t="shared" si="19"/>
        <v>1304.424209434856</v>
      </c>
      <c r="L93" s="23"/>
    </row>
    <row r="94" spans="1:12" ht="12.75">
      <c r="A94" s="17">
        <f t="shared" si="16"/>
        <v>1990</v>
      </c>
      <c r="B94" s="21">
        <v>144090756</v>
      </c>
      <c r="C94" s="19">
        <f t="shared" si="17"/>
        <v>1.6764659972049678</v>
      </c>
      <c r="D94" s="20">
        <v>774319.5281323211</v>
      </c>
      <c r="E94" s="59">
        <v>-4.349999999999989</v>
      </c>
      <c r="F94" s="60">
        <v>11548.7945454545</v>
      </c>
      <c r="G94" s="21">
        <f t="shared" si="13"/>
        <v>5373.832087690074</v>
      </c>
      <c r="H94" s="21">
        <f t="shared" si="14"/>
        <v>2936.1993703912544</v>
      </c>
      <c r="I94" s="24">
        <f t="shared" si="18"/>
        <v>-5.92710017809882</v>
      </c>
      <c r="J94" s="22">
        <f t="shared" si="15"/>
        <v>0.0014914765966590685</v>
      </c>
      <c r="K94" s="25">
        <f t="shared" si="19"/>
        <v>2736.9706776883</v>
      </c>
      <c r="L94" s="23"/>
    </row>
    <row r="95" spans="1:12" ht="12.75">
      <c r="A95" s="17">
        <f t="shared" si="16"/>
        <v>1991</v>
      </c>
      <c r="B95" s="21">
        <v>146407892</v>
      </c>
      <c r="C95" s="19">
        <f t="shared" si="17"/>
        <v>1.6081087117066684</v>
      </c>
      <c r="D95" s="20">
        <v>782311.9736599596</v>
      </c>
      <c r="E95" s="59">
        <v>1.03218958546951</v>
      </c>
      <c r="F95" s="60">
        <v>60285.9992727273</v>
      </c>
      <c r="G95" s="21">
        <f t="shared" si="13"/>
        <v>5343.372976505662</v>
      </c>
      <c r="H95" s="21">
        <f t="shared" si="14"/>
        <v>2919.5568661925813</v>
      </c>
      <c r="I95" s="24">
        <f t="shared" si="18"/>
        <v>-0.5668042969594334</v>
      </c>
      <c r="J95" s="22">
        <f t="shared" si="15"/>
        <v>0.007706132758097252</v>
      </c>
      <c r="K95" s="25">
        <f t="shared" si="19"/>
        <v>416.6780876990703</v>
      </c>
      <c r="L95" s="23"/>
    </row>
    <row r="96" spans="1:12" ht="12.75">
      <c r="A96" s="17">
        <f t="shared" si="16"/>
        <v>1992</v>
      </c>
      <c r="B96" s="21">
        <v>148684120</v>
      </c>
      <c r="C96" s="19">
        <f t="shared" si="17"/>
        <v>1.5547167361715797</v>
      </c>
      <c r="D96" s="20">
        <v>778055.6328594119</v>
      </c>
      <c r="E96" s="59">
        <v>-0.544072051030355</v>
      </c>
      <c r="F96" s="60">
        <v>640958.767636364</v>
      </c>
      <c r="G96" s="21">
        <f t="shared" si="13"/>
        <v>5232.943725660897</v>
      </c>
      <c r="H96" s="21">
        <f t="shared" si="14"/>
        <v>2859.2196075078664</v>
      </c>
      <c r="I96" s="24">
        <f t="shared" si="18"/>
        <v>-2.0666581077217083</v>
      </c>
      <c r="J96" s="22">
        <f t="shared" si="15"/>
        <v>0.08237955495300422</v>
      </c>
      <c r="K96" s="25">
        <f t="shared" si="19"/>
        <v>969.0129217725137</v>
      </c>
      <c r="L96" s="23"/>
    </row>
    <row r="97" spans="1:12" ht="12.75">
      <c r="A97" s="17">
        <f t="shared" si="16"/>
        <v>1993</v>
      </c>
      <c r="B97" s="21">
        <v>150932566</v>
      </c>
      <c r="C97" s="19">
        <f t="shared" si="17"/>
        <v>1.5122300888622098</v>
      </c>
      <c r="D97" s="20">
        <v>816372.4608413591</v>
      </c>
      <c r="E97" s="59">
        <v>4.9246900046376</v>
      </c>
      <c r="F97" s="60">
        <v>14097113.4545455</v>
      </c>
      <c r="G97" s="21">
        <f t="shared" si="13"/>
        <v>5408.8556398183755</v>
      </c>
      <c r="H97" s="21">
        <f t="shared" si="14"/>
        <v>2955.3358320502543</v>
      </c>
      <c r="I97" s="24">
        <f t="shared" si="18"/>
        <v>3.3616244198242606</v>
      </c>
      <c r="J97" s="26">
        <f t="shared" si="15"/>
        <v>1.7267992406329973</v>
      </c>
      <c r="K97" s="25">
        <f t="shared" si="19"/>
        <v>1996.1502421542568</v>
      </c>
      <c r="L97" s="23"/>
    </row>
    <row r="98" spans="1:12" ht="12.75">
      <c r="A98" s="17">
        <f t="shared" si="16"/>
        <v>1994</v>
      </c>
      <c r="B98" s="21">
        <v>153142782</v>
      </c>
      <c r="C98" s="19">
        <f t="shared" si="17"/>
        <v>1.4643731691409867</v>
      </c>
      <c r="D98" s="20">
        <v>864153.6826649822</v>
      </c>
      <c r="E98" s="59">
        <v>5.85287036438973</v>
      </c>
      <c r="F98" s="60">
        <v>349204679</v>
      </c>
      <c r="G98" s="21">
        <f t="shared" si="13"/>
        <v>5642.797338401376</v>
      </c>
      <c r="H98" s="21">
        <f t="shared" si="14"/>
        <v>3083.158856082054</v>
      </c>
      <c r="I98" s="24">
        <f t="shared" si="18"/>
        <v>4.325160702400543</v>
      </c>
      <c r="J98" s="26">
        <f t="shared" si="15"/>
        <v>40.41002034766318</v>
      </c>
      <c r="K98" s="25">
        <f t="shared" si="19"/>
        <v>2240.168989931335</v>
      </c>
      <c r="L98" s="23"/>
    </row>
    <row r="99" spans="1:12" ht="12.75">
      <c r="A99" s="17">
        <f t="shared" si="16"/>
        <v>1995</v>
      </c>
      <c r="B99" s="21">
        <v>155319940</v>
      </c>
      <c r="C99" s="19">
        <f t="shared" si="17"/>
        <v>1.4216523766689804</v>
      </c>
      <c r="D99" s="20">
        <v>900653.7508983131</v>
      </c>
      <c r="E99" s="59">
        <v>4.22379363364715</v>
      </c>
      <c r="F99" s="60">
        <v>646191517</v>
      </c>
      <c r="G99" s="21">
        <f t="shared" si="13"/>
        <v>5798.700095417968</v>
      </c>
      <c r="H99" s="21">
        <f t="shared" si="14"/>
        <v>3168.342309812025</v>
      </c>
      <c r="I99" s="24">
        <f t="shared" si="18"/>
        <v>2.7628629501827984</v>
      </c>
      <c r="J99" s="26">
        <f t="shared" si="15"/>
        <v>71.74694119193839</v>
      </c>
      <c r="K99" s="25">
        <f t="shared" si="19"/>
        <v>77.54740179458327</v>
      </c>
      <c r="L99" s="23"/>
    </row>
    <row r="100" spans="1:12" ht="12.75">
      <c r="A100" s="17">
        <f t="shared" si="16"/>
        <v>1996</v>
      </c>
      <c r="B100" s="21">
        <v>157481665</v>
      </c>
      <c r="C100" s="19">
        <f t="shared" si="17"/>
        <v>1.3917884593568575</v>
      </c>
      <c r="D100" s="20">
        <v>924598.4385945327</v>
      </c>
      <c r="E100" s="59">
        <v>2.65858968247643</v>
      </c>
      <c r="F100" s="60">
        <v>778886727</v>
      </c>
      <c r="G100" s="21">
        <f t="shared" si="13"/>
        <v>5871.149753176236</v>
      </c>
      <c r="H100" s="21">
        <f t="shared" si="14"/>
        <v>3207.9279604284975</v>
      </c>
      <c r="I100" s="24">
        <f t="shared" si="18"/>
        <v>1.2494120503923956</v>
      </c>
      <c r="J100" s="26">
        <f t="shared" si="15"/>
        <v>84.24054102708341</v>
      </c>
      <c r="K100" s="25">
        <f t="shared" si="19"/>
        <v>17.41342505699577</v>
      </c>
      <c r="L100" s="23"/>
    </row>
    <row r="101" spans="1:12" ht="12.75">
      <c r="A101" s="17">
        <f t="shared" si="16"/>
        <v>1997</v>
      </c>
      <c r="B101" s="21">
        <v>159636413</v>
      </c>
      <c r="C101" s="19">
        <f t="shared" si="17"/>
        <v>1.368253250306939</v>
      </c>
      <c r="D101" s="20">
        <v>954845.6493666098</v>
      </c>
      <c r="E101" s="59">
        <v>3.27138890890357</v>
      </c>
      <c r="F101" s="60">
        <v>870743034</v>
      </c>
      <c r="G101" s="21">
        <f t="shared" si="13"/>
        <v>5981.377502929797</v>
      </c>
      <c r="H101" s="21">
        <f>(G101/1.8302)</f>
        <v>3268.1551212598606</v>
      </c>
      <c r="I101" s="24">
        <f t="shared" si="18"/>
        <v>1.8774474232057914</v>
      </c>
      <c r="J101" s="26">
        <f t="shared" si="15"/>
        <v>91.19201983876675</v>
      </c>
      <c r="K101" s="25">
        <f t="shared" si="19"/>
        <v>8.251939893700877</v>
      </c>
      <c r="L101" s="23"/>
    </row>
    <row r="102" spans="1:12" ht="12.75">
      <c r="A102" s="17">
        <f t="shared" si="16"/>
        <v>1998</v>
      </c>
      <c r="B102" s="21">
        <v>161790311</v>
      </c>
      <c r="C102" s="19">
        <f>+(B102/B101-1)*100</f>
        <v>1.3492523162619507</v>
      </c>
      <c r="D102" s="20">
        <v>956105.2453290974</v>
      </c>
      <c r="E102" s="59">
        <v>0.131916185964002</v>
      </c>
      <c r="F102" s="60">
        <v>914187877</v>
      </c>
      <c r="G102" s="21">
        <f t="shared" si="13"/>
        <v>5909.533391830228</v>
      </c>
      <c r="H102" s="21">
        <f>(G102/1.8302)</f>
        <v>3228.9003342969227</v>
      </c>
      <c r="I102" s="24">
        <f t="shared" si="18"/>
        <v>-1.201129857869332</v>
      </c>
      <c r="J102" s="26">
        <f t="shared" si="15"/>
        <v>95.61582069192924</v>
      </c>
      <c r="K102" s="25">
        <f t="shared" si="19"/>
        <v>4.851083308587811</v>
      </c>
      <c r="L102" s="23"/>
    </row>
    <row r="103" spans="1:12" ht="12.75">
      <c r="A103" s="17">
        <f t="shared" si="16"/>
        <v>1999</v>
      </c>
      <c r="B103" s="21">
        <v>163947554</v>
      </c>
      <c r="C103" s="19">
        <f>+(B103/B102-1)*100</f>
        <v>1.3333573479563876</v>
      </c>
      <c r="D103" s="20">
        <v>963868.538</v>
      </c>
      <c r="E103" s="59">
        <v>0.811970513584043</v>
      </c>
      <c r="F103" s="60">
        <v>963868538</v>
      </c>
      <c r="G103" s="21">
        <f t="shared" si="13"/>
        <v>5879.127284814508</v>
      </c>
      <c r="H103" s="21">
        <f>(G103/1.8302)</f>
        <v>3212.2867909597358</v>
      </c>
      <c r="I103" s="24">
        <f t="shared" si="18"/>
        <v>-0.5145263593527516</v>
      </c>
      <c r="J103" s="26">
        <f t="shared" si="15"/>
        <v>100</v>
      </c>
      <c r="K103" s="25">
        <f t="shared" si="19"/>
        <v>4.585202821399625</v>
      </c>
      <c r="L103" s="23"/>
    </row>
    <row r="104" spans="1:12" ht="12.75">
      <c r="A104" s="17">
        <f t="shared" si="16"/>
        <v>2000</v>
      </c>
      <c r="B104" s="21">
        <v>166112518</v>
      </c>
      <c r="C104" s="19">
        <f>+(B104/B103-1)*100</f>
        <v>1.3205222933670546</v>
      </c>
      <c r="D104" s="20">
        <v>1005914.803</v>
      </c>
      <c r="E104" s="59">
        <v>4.3622406316161</v>
      </c>
      <c r="F104" s="60">
        <v>1086699881</v>
      </c>
      <c r="G104" s="21">
        <f t="shared" si="13"/>
        <v>6055.623110836234</v>
      </c>
      <c r="H104" s="21">
        <f>(G104/1.8302)</f>
        <v>3308.7220581555207</v>
      </c>
      <c r="I104" s="24">
        <f t="shared" si="18"/>
        <v>3.002075265109605</v>
      </c>
      <c r="J104" s="26">
        <f t="shared" si="15"/>
        <v>108.03100598172628</v>
      </c>
      <c r="K104" s="25">
        <f t="shared" si="19"/>
        <v>8.031005981726281</v>
      </c>
      <c r="L104" s="23"/>
    </row>
    <row r="105" spans="1:12" ht="12.75">
      <c r="A105" s="44"/>
      <c r="B105" s="45"/>
      <c r="C105" s="46"/>
      <c r="D105" s="43"/>
      <c r="E105" s="56"/>
      <c r="F105" s="57"/>
      <c r="G105" s="45"/>
      <c r="H105" s="45"/>
      <c r="I105" s="47"/>
      <c r="J105" s="48"/>
      <c r="K105" s="49"/>
      <c r="L105" s="23"/>
    </row>
    <row r="106" spans="1:12" ht="12.75">
      <c r="A106" s="44"/>
      <c r="B106" s="45"/>
      <c r="C106" s="46"/>
      <c r="D106" s="43"/>
      <c r="E106" s="56"/>
      <c r="F106" s="58"/>
      <c r="G106" s="45"/>
      <c r="H106" s="45"/>
      <c r="I106" s="47"/>
      <c r="J106" s="48"/>
      <c r="K106" s="49"/>
      <c r="L106" s="23"/>
    </row>
    <row r="107" spans="1:12" ht="12.75">
      <c r="A107" s="44"/>
      <c r="B107" s="45"/>
      <c r="C107" s="46"/>
      <c r="D107" s="43"/>
      <c r="E107" s="56"/>
      <c r="F107" s="58"/>
      <c r="G107" s="45"/>
      <c r="H107" s="45"/>
      <c r="I107" s="47"/>
      <c r="J107" s="48"/>
      <c r="K107" s="49"/>
      <c r="L107" s="23"/>
    </row>
    <row r="108" spans="1:12" ht="12.75">
      <c r="A108" s="44"/>
      <c r="B108" s="45"/>
      <c r="C108" s="46"/>
      <c r="D108" s="43"/>
      <c r="E108" s="56"/>
      <c r="F108" s="58"/>
      <c r="G108" s="45"/>
      <c r="H108" s="45"/>
      <c r="I108" s="47"/>
      <c r="J108" s="48"/>
      <c r="K108" s="49"/>
      <c r="L108" s="23"/>
    </row>
    <row r="109" spans="1:10" ht="12.75">
      <c r="A109" s="50" t="s">
        <v>10</v>
      </c>
      <c r="B109" s="28"/>
      <c r="C109" s="29"/>
      <c r="D109" s="30"/>
      <c r="E109" s="31"/>
      <c r="F109" s="58"/>
      <c r="G109" s="28"/>
      <c r="H109" s="28"/>
      <c r="I109" s="27"/>
      <c r="J109" s="33"/>
    </row>
    <row r="110" spans="1:10" ht="12.75">
      <c r="A110" s="51" t="s">
        <v>20</v>
      </c>
      <c r="B110" s="28"/>
      <c r="C110" s="29"/>
      <c r="D110" s="43"/>
      <c r="E110" s="31"/>
      <c r="F110" s="32"/>
      <c r="G110" s="28"/>
      <c r="H110" s="28"/>
      <c r="I110" s="27"/>
      <c r="J110" s="33"/>
    </row>
    <row r="111" spans="1:10" ht="12.75">
      <c r="A111" s="51" t="s">
        <v>21</v>
      </c>
      <c r="B111" s="28"/>
      <c r="C111" s="29"/>
      <c r="D111" s="43"/>
      <c r="E111" s="31"/>
      <c r="F111" s="32"/>
      <c r="G111" s="28"/>
      <c r="H111" s="28"/>
      <c r="I111" s="27"/>
      <c r="J111" s="33"/>
    </row>
    <row r="112" spans="1:10" ht="12.75">
      <c r="A112" s="52" t="s">
        <v>22</v>
      </c>
      <c r="B112" s="28"/>
      <c r="C112" s="29"/>
      <c r="D112" s="43"/>
      <c r="E112" s="31"/>
      <c r="F112" s="32"/>
      <c r="G112" s="28"/>
      <c r="H112" s="28"/>
      <c r="I112" s="27"/>
      <c r="J112" s="33"/>
    </row>
    <row r="113" spans="1:10" ht="12.75">
      <c r="A113" s="52" t="s">
        <v>23</v>
      </c>
      <c r="B113" s="28"/>
      <c r="C113" s="29"/>
      <c r="D113" s="43"/>
      <c r="E113" s="31"/>
      <c r="F113" s="32"/>
      <c r="G113" s="28"/>
      <c r="H113" s="28"/>
      <c r="I113" s="27"/>
      <c r="J113" s="33"/>
    </row>
    <row r="114" spans="1:10" ht="12.75">
      <c r="A114" s="51" t="s">
        <v>19</v>
      </c>
      <c r="C114" s="29"/>
      <c r="D114" s="30"/>
      <c r="E114" s="31"/>
      <c r="F114" s="32"/>
      <c r="G114" s="28"/>
      <c r="H114" s="28"/>
      <c r="I114" s="27"/>
      <c r="J114" s="33"/>
    </row>
    <row r="115" spans="1:10" ht="12.75">
      <c r="A115" s="51" t="s">
        <v>18</v>
      </c>
      <c r="C115" s="29"/>
      <c r="D115" s="30"/>
      <c r="E115" s="31"/>
      <c r="F115" s="32"/>
      <c r="G115" s="28"/>
      <c r="H115" s="28"/>
      <c r="I115" s="27"/>
      <c r="J115" s="33"/>
    </row>
    <row r="116" spans="1:8" ht="12.75">
      <c r="A116" s="52" t="s">
        <v>11</v>
      </c>
      <c r="C116" s="35"/>
      <c r="D116" s="43"/>
      <c r="E116" s="36"/>
      <c r="F116" s="37"/>
      <c r="G116" s="37"/>
      <c r="H116" s="37"/>
    </row>
    <row r="117" spans="1:6" ht="12.75">
      <c r="A117" s="52" t="s">
        <v>12</v>
      </c>
      <c r="D117" s="43"/>
      <c r="F117" s="37"/>
    </row>
    <row r="118" spans="1:6" ht="12.75">
      <c r="A118" s="52" t="s">
        <v>13</v>
      </c>
      <c r="D118" s="43"/>
      <c r="F118" s="37"/>
    </row>
    <row r="119" spans="1:6" ht="12.75">
      <c r="A119" s="52" t="s">
        <v>14</v>
      </c>
      <c r="F119" s="37"/>
    </row>
    <row r="120" spans="1:6" ht="12.75">
      <c r="A120" s="52" t="s">
        <v>15</v>
      </c>
      <c r="F120" s="37"/>
    </row>
    <row r="121" spans="1:6" ht="12.75">
      <c r="A121" s="52" t="s">
        <v>16</v>
      </c>
      <c r="F121" s="37"/>
    </row>
    <row r="122" spans="1:6" ht="12.75">
      <c r="A122" s="52" t="s">
        <v>17</v>
      </c>
      <c r="F122" s="40"/>
    </row>
    <row r="123" ht="12.75">
      <c r="F123" s="40"/>
    </row>
    <row r="124" spans="1:6" ht="12.75">
      <c r="A124" s="53"/>
      <c r="F124" s="40"/>
    </row>
    <row r="125" ht="12.75">
      <c r="F125" s="40"/>
    </row>
    <row r="126" spans="1:6" ht="12.75">
      <c r="A126" s="53"/>
      <c r="F126" s="40"/>
    </row>
  </sheetData>
  <mergeCells count="5">
    <mergeCell ref="J3:K3"/>
    <mergeCell ref="A3:A4"/>
    <mergeCell ref="B3:C3"/>
    <mergeCell ref="G3:I3"/>
    <mergeCell ref="D3:F3"/>
  </mergeCells>
  <printOptions horizontalCentered="1"/>
  <pageMargins left="0.2755905511811024" right="0.31496062992125984" top="0.5905511811023623" bottom="0.5905511811023623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="90" zoomScaleNormal="90" workbookViewId="0" topLeftCell="A1">
      <selection activeCell="F1" sqref="F1"/>
    </sheetView>
  </sheetViews>
  <sheetFormatPr defaultColWidth="9.140625" defaultRowHeight="12.75"/>
  <cols>
    <col min="2" max="2" width="12.8515625" style="0" customWidth="1"/>
    <col min="3" max="3" width="11.8515625" style="0" customWidth="1"/>
    <col min="4" max="4" width="16.140625" style="0" customWidth="1"/>
    <col min="5" max="5" width="12.00390625" style="0" customWidth="1"/>
    <col min="6" max="6" width="16.140625" style="0" customWidth="1"/>
    <col min="7" max="7" width="12.8515625" style="0" customWidth="1"/>
  </cols>
  <sheetData>
    <row r="1" spans="1:6" ht="15">
      <c r="A1" s="62" t="s">
        <v>35</v>
      </c>
      <c r="B1" s="61"/>
      <c r="C1" s="61"/>
      <c r="D1" s="61"/>
      <c r="E1" s="61"/>
      <c r="F1" s="61"/>
    </row>
    <row r="3" spans="1:7" ht="25.5">
      <c r="A3" s="63" t="s">
        <v>28</v>
      </c>
      <c r="B3" s="64" t="s">
        <v>29</v>
      </c>
      <c r="C3" s="63" t="s">
        <v>30</v>
      </c>
      <c r="D3" s="65" t="s">
        <v>32</v>
      </c>
      <c r="E3" s="65" t="s">
        <v>31</v>
      </c>
      <c r="F3" s="65" t="s">
        <v>33</v>
      </c>
      <c r="G3" s="65" t="s">
        <v>34</v>
      </c>
    </row>
    <row r="4" spans="1:7" ht="12.75">
      <c r="A4" s="66">
        <v>1900</v>
      </c>
      <c r="B4" s="66">
        <v>27.2</v>
      </c>
      <c r="C4" s="67">
        <v>11</v>
      </c>
      <c r="D4" s="66"/>
      <c r="E4" s="66">
        <v>15.5</v>
      </c>
      <c r="F4" s="66"/>
      <c r="G4" s="66">
        <v>18.1</v>
      </c>
    </row>
    <row r="5" spans="1:7" ht="12.75">
      <c r="A5" s="68">
        <f>+A4+1</f>
        <v>1901</v>
      </c>
      <c r="B5" s="66">
        <v>32.9</v>
      </c>
      <c r="C5" s="66">
        <v>11.3</v>
      </c>
      <c r="D5" s="66"/>
      <c r="E5" s="66">
        <v>16.7</v>
      </c>
      <c r="F5" s="66"/>
      <c r="G5" s="67">
        <v>20.7</v>
      </c>
    </row>
    <row r="6" spans="1:7" ht="12.75">
      <c r="A6" s="68">
        <f aca="true" t="shared" si="0" ref="A6:A51">+A5+1</f>
        <v>1902</v>
      </c>
      <c r="B6" s="66">
        <v>31.5</v>
      </c>
      <c r="C6" s="66">
        <v>11.7</v>
      </c>
      <c r="D6" s="66"/>
      <c r="E6" s="66">
        <v>17.4</v>
      </c>
      <c r="F6" s="66"/>
      <c r="G6" s="66">
        <v>20.6</v>
      </c>
    </row>
    <row r="7" spans="1:7" ht="12.75">
      <c r="A7" s="68">
        <f t="shared" si="0"/>
        <v>1903</v>
      </c>
      <c r="B7" s="66">
        <v>32.1</v>
      </c>
      <c r="C7" s="67">
        <v>12</v>
      </c>
      <c r="D7" s="66"/>
      <c r="E7" s="66">
        <v>17.7</v>
      </c>
      <c r="F7" s="66"/>
      <c r="G7" s="66">
        <v>21</v>
      </c>
    </row>
    <row r="8" spans="1:7" ht="12.75">
      <c r="A8" s="68">
        <f t="shared" si="0"/>
        <v>1904</v>
      </c>
      <c r="B8" s="66">
        <v>32.3</v>
      </c>
      <c r="C8" s="66">
        <v>12.6</v>
      </c>
      <c r="D8" s="66"/>
      <c r="E8" s="66">
        <v>18.1</v>
      </c>
      <c r="F8" s="66"/>
      <c r="G8" s="66">
        <v>21.3</v>
      </c>
    </row>
    <row r="9" spans="1:7" ht="12.75">
      <c r="A9" s="68">
        <f t="shared" si="0"/>
        <v>1905</v>
      </c>
      <c r="B9" s="66">
        <v>33.3</v>
      </c>
      <c r="C9" s="66">
        <v>12.9</v>
      </c>
      <c r="D9" s="66"/>
      <c r="E9" s="67">
        <v>19</v>
      </c>
      <c r="F9" s="66"/>
      <c r="G9" s="66">
        <v>22</v>
      </c>
    </row>
    <row r="10" spans="1:7" ht="12.75">
      <c r="A10" s="68">
        <f t="shared" si="0"/>
        <v>1906</v>
      </c>
      <c r="B10" s="66">
        <v>39.4</v>
      </c>
      <c r="C10" s="66">
        <v>13.6</v>
      </c>
      <c r="D10" s="66"/>
      <c r="E10" s="66">
        <v>19.9</v>
      </c>
      <c r="F10" s="66"/>
      <c r="G10" s="66">
        <v>24.8</v>
      </c>
    </row>
    <row r="11" spans="1:7" ht="12.75">
      <c r="A11" s="68">
        <f t="shared" si="0"/>
        <v>1907</v>
      </c>
      <c r="B11" s="66">
        <v>36.5</v>
      </c>
      <c r="C11" s="66">
        <v>14.8</v>
      </c>
      <c r="D11" s="66"/>
      <c r="E11" s="66">
        <v>22.2</v>
      </c>
      <c r="F11" s="66"/>
      <c r="G11" s="66">
        <v>25</v>
      </c>
    </row>
    <row r="12" spans="1:7" ht="12.75">
      <c r="A12" s="68">
        <f t="shared" si="0"/>
        <v>1908</v>
      </c>
      <c r="B12" s="66">
        <v>36</v>
      </c>
      <c r="C12" s="66">
        <v>14.8</v>
      </c>
      <c r="D12" s="66">
        <v>13.5</v>
      </c>
      <c r="E12" s="66">
        <v>20.7</v>
      </c>
      <c r="F12" s="66">
        <v>26.4</v>
      </c>
      <c r="G12" s="66">
        <v>24.2</v>
      </c>
    </row>
    <row r="13" spans="1:7" ht="12.75">
      <c r="A13" s="68">
        <f t="shared" si="0"/>
        <v>1909</v>
      </c>
      <c r="B13" s="66">
        <v>38.2</v>
      </c>
      <c r="C13" s="67">
        <v>18</v>
      </c>
      <c r="D13" s="67">
        <v>14</v>
      </c>
      <c r="E13" s="66">
        <v>24.1</v>
      </c>
      <c r="F13" s="66">
        <v>27.8</v>
      </c>
      <c r="G13" s="66">
        <v>26.7</v>
      </c>
    </row>
    <row r="14" spans="1:7" ht="12.75">
      <c r="A14" s="68">
        <f t="shared" si="0"/>
        <v>1910</v>
      </c>
      <c r="B14" s="66">
        <v>36.7</v>
      </c>
      <c r="C14" s="66">
        <v>18.8</v>
      </c>
      <c r="D14" s="66">
        <v>16.7</v>
      </c>
      <c r="E14" s="66">
        <v>25.9</v>
      </c>
      <c r="F14" s="66">
        <v>31.1</v>
      </c>
      <c r="G14" s="66">
        <v>27.4</v>
      </c>
    </row>
    <row r="15" spans="1:7" ht="12.75">
      <c r="A15" s="68">
        <f t="shared" si="0"/>
        <v>1911</v>
      </c>
      <c r="B15" s="66">
        <v>37.7</v>
      </c>
      <c r="C15" s="66">
        <v>20.5</v>
      </c>
      <c r="D15" s="66">
        <v>18.3</v>
      </c>
      <c r="E15" s="67">
        <v>27</v>
      </c>
      <c r="F15" s="67">
        <v>32</v>
      </c>
      <c r="G15" s="66">
        <v>29</v>
      </c>
    </row>
    <row r="16" spans="1:7" ht="12.75">
      <c r="A16" s="68">
        <f t="shared" si="0"/>
        <v>1912</v>
      </c>
      <c r="B16" s="66">
        <v>39.4</v>
      </c>
      <c r="C16" s="66">
        <v>22.7</v>
      </c>
      <c r="D16" s="66">
        <v>20.8</v>
      </c>
      <c r="E16" s="66">
        <v>30.2</v>
      </c>
      <c r="F16" s="66">
        <v>34.2</v>
      </c>
      <c r="G16" s="66">
        <v>31</v>
      </c>
    </row>
    <row r="17" spans="1:7" ht="12.75">
      <c r="A17" s="68">
        <f t="shared" si="0"/>
        <v>1913</v>
      </c>
      <c r="B17" s="66">
        <v>41.1</v>
      </c>
      <c r="C17" s="66">
        <v>22.9</v>
      </c>
      <c r="D17" s="66">
        <v>22.2</v>
      </c>
      <c r="E17" s="66">
        <v>30.1</v>
      </c>
      <c r="F17" s="66">
        <v>38.7</v>
      </c>
      <c r="G17" s="66">
        <v>31.9</v>
      </c>
    </row>
    <row r="18" spans="1:7" ht="12.75">
      <c r="A18" s="68">
        <f t="shared" si="0"/>
        <v>1914</v>
      </c>
      <c r="B18" s="66">
        <v>41.5</v>
      </c>
      <c r="C18" s="66">
        <v>20.9</v>
      </c>
      <c r="D18" s="67">
        <v>23</v>
      </c>
      <c r="E18" s="66">
        <v>27.3</v>
      </c>
      <c r="F18" s="66">
        <v>43.3</v>
      </c>
      <c r="G18" s="66">
        <v>31.5</v>
      </c>
    </row>
    <row r="19" spans="1:7" ht="12.75">
      <c r="A19" s="68">
        <f t="shared" si="0"/>
        <v>1915</v>
      </c>
      <c r="B19" s="66">
        <v>43.2</v>
      </c>
      <c r="C19" s="66">
        <v>23.6</v>
      </c>
      <c r="D19" s="67">
        <v>23</v>
      </c>
      <c r="E19" s="66">
        <v>28.3</v>
      </c>
      <c r="F19" s="66">
        <v>35.3</v>
      </c>
      <c r="G19" s="66">
        <v>31.6</v>
      </c>
    </row>
    <row r="20" spans="1:7" ht="12.75">
      <c r="A20" s="68">
        <f t="shared" si="0"/>
        <v>1916</v>
      </c>
      <c r="B20" s="66">
        <v>42</v>
      </c>
      <c r="C20" s="66">
        <v>26.3</v>
      </c>
      <c r="D20" s="66">
        <v>25.7</v>
      </c>
      <c r="E20" s="66">
        <v>30.8</v>
      </c>
      <c r="F20" s="66">
        <v>29.4</v>
      </c>
      <c r="G20" s="66">
        <v>31.9</v>
      </c>
    </row>
    <row r="21" spans="1:7" ht="12.75">
      <c r="A21" s="68">
        <f t="shared" si="0"/>
        <v>1917</v>
      </c>
      <c r="B21" s="66">
        <v>47</v>
      </c>
      <c r="C21" s="66">
        <v>28.6</v>
      </c>
      <c r="D21" s="66">
        <v>29.3</v>
      </c>
      <c r="E21" s="66">
        <v>31.8</v>
      </c>
      <c r="F21" s="66">
        <v>30.6</v>
      </c>
      <c r="G21" s="66">
        <v>34.9</v>
      </c>
    </row>
    <row r="22" spans="1:7" ht="12.75">
      <c r="A22" s="68">
        <f t="shared" si="0"/>
        <v>1918</v>
      </c>
      <c r="B22" s="66">
        <v>43.5</v>
      </c>
      <c r="C22" s="66">
        <v>28.3</v>
      </c>
      <c r="D22" s="66">
        <v>32.3</v>
      </c>
      <c r="E22" s="66">
        <v>31.9</v>
      </c>
      <c r="F22" s="66">
        <v>30.6</v>
      </c>
      <c r="G22" s="66">
        <v>34.2</v>
      </c>
    </row>
    <row r="23" spans="1:7" ht="12.75">
      <c r="A23" s="68">
        <f t="shared" si="0"/>
        <v>1919</v>
      </c>
      <c r="B23" s="67">
        <v>44.8</v>
      </c>
      <c r="C23" s="66">
        <v>32.5</v>
      </c>
      <c r="D23" s="66">
        <v>32.3</v>
      </c>
      <c r="E23" s="66">
        <v>36.5</v>
      </c>
      <c r="F23" s="66">
        <v>30.9</v>
      </c>
      <c r="G23" s="66">
        <v>36.9</v>
      </c>
    </row>
    <row r="24" spans="1:7" ht="12.75">
      <c r="A24" s="68">
        <f t="shared" si="0"/>
        <v>1920</v>
      </c>
      <c r="B24" s="66">
        <v>53.3</v>
      </c>
      <c r="C24" s="66">
        <v>34.2</v>
      </c>
      <c r="D24" s="66">
        <v>34.8</v>
      </c>
      <c r="E24" s="66">
        <v>40.6</v>
      </c>
      <c r="F24" s="66">
        <v>33.2</v>
      </c>
      <c r="G24" s="66">
        <v>41.5</v>
      </c>
    </row>
    <row r="25" spans="1:7" ht="12.75">
      <c r="A25" s="68">
        <f t="shared" si="0"/>
        <v>1921</v>
      </c>
      <c r="B25" s="66">
        <v>55.5</v>
      </c>
      <c r="C25" s="66">
        <v>33.6</v>
      </c>
      <c r="D25" s="66">
        <v>33.6</v>
      </c>
      <c r="E25" s="66">
        <v>38.9</v>
      </c>
      <c r="F25" s="66">
        <v>39.1</v>
      </c>
      <c r="G25" s="66">
        <v>42.3</v>
      </c>
    </row>
    <row r="26" spans="1:7" ht="12.75">
      <c r="A26" s="68">
        <f t="shared" si="0"/>
        <v>1922</v>
      </c>
      <c r="B26" s="66">
        <v>55.8</v>
      </c>
      <c r="C26" s="66">
        <v>39.9</v>
      </c>
      <c r="D26" s="66">
        <v>37.9</v>
      </c>
      <c r="E26" s="66">
        <v>42.7</v>
      </c>
      <c r="F26" s="66">
        <v>42.4</v>
      </c>
      <c r="G26" s="66">
        <v>45.6</v>
      </c>
    </row>
    <row r="27" spans="1:7" ht="12.75">
      <c r="A27" s="68">
        <f t="shared" si="0"/>
        <v>1923</v>
      </c>
      <c r="B27" s="67">
        <v>58</v>
      </c>
      <c r="C27" s="66">
        <v>45.2</v>
      </c>
      <c r="D27" s="66">
        <v>44.6</v>
      </c>
      <c r="E27" s="67">
        <v>51</v>
      </c>
      <c r="F27" s="66">
        <v>37.7</v>
      </c>
      <c r="G27" s="66">
        <v>49.5</v>
      </c>
    </row>
    <row r="28" spans="1:7" ht="12.75">
      <c r="A28" s="68">
        <f t="shared" si="0"/>
        <v>1924</v>
      </c>
      <c r="B28" s="66">
        <v>58.6</v>
      </c>
      <c r="C28" s="66">
        <v>44.7</v>
      </c>
      <c r="D28" s="66">
        <v>49.6</v>
      </c>
      <c r="E28" s="66">
        <v>53.3</v>
      </c>
      <c r="F28" s="66">
        <v>35.3</v>
      </c>
      <c r="G28" s="66">
        <v>50.2</v>
      </c>
    </row>
    <row r="29" spans="1:7" ht="12.75">
      <c r="A29" s="68">
        <f t="shared" si="0"/>
        <v>1925</v>
      </c>
      <c r="B29" s="66">
        <v>56.7</v>
      </c>
      <c r="C29" s="66">
        <v>45.2</v>
      </c>
      <c r="D29" s="66">
        <v>56.9</v>
      </c>
      <c r="E29" s="66">
        <v>54.5</v>
      </c>
      <c r="F29" s="66">
        <v>34.7</v>
      </c>
      <c r="G29" s="66">
        <v>50.2</v>
      </c>
    </row>
    <row r="30" spans="1:7" ht="12.75">
      <c r="A30" s="68">
        <f t="shared" si="0"/>
        <v>1926</v>
      </c>
      <c r="B30" s="66">
        <v>58.5</v>
      </c>
      <c r="C30" s="66">
        <v>46.3</v>
      </c>
      <c r="D30" s="66">
        <v>55.7</v>
      </c>
      <c r="E30" s="66">
        <v>55.5</v>
      </c>
      <c r="F30" s="66">
        <v>46.1</v>
      </c>
      <c r="G30" s="66">
        <v>52.8</v>
      </c>
    </row>
    <row r="31" spans="1:7" ht="12.75">
      <c r="A31" s="68">
        <f t="shared" si="0"/>
        <v>1927</v>
      </c>
      <c r="B31" s="66">
        <v>64.8</v>
      </c>
      <c r="C31" s="66">
        <v>51.3</v>
      </c>
      <c r="D31" s="66">
        <v>62.6</v>
      </c>
      <c r="E31" s="66">
        <v>60.6</v>
      </c>
      <c r="F31" s="66">
        <v>52.4</v>
      </c>
      <c r="G31" s="66">
        <v>58.5</v>
      </c>
    </row>
    <row r="32" spans="1:7" ht="12.75">
      <c r="A32" s="68">
        <f t="shared" si="0"/>
        <v>1928</v>
      </c>
      <c r="B32" s="66">
        <v>76.7</v>
      </c>
      <c r="C32" s="66">
        <v>54.9</v>
      </c>
      <c r="D32" s="66">
        <v>64.6</v>
      </c>
      <c r="E32" s="66">
        <v>67.9</v>
      </c>
      <c r="F32" s="66">
        <v>52.4</v>
      </c>
      <c r="G32" s="66">
        <v>65.2</v>
      </c>
    </row>
    <row r="33" spans="1:7" ht="12.75">
      <c r="A33" s="68">
        <f t="shared" si="0"/>
        <v>1929</v>
      </c>
      <c r="B33" s="66">
        <v>76.9</v>
      </c>
      <c r="C33" s="66">
        <v>53.7</v>
      </c>
      <c r="D33" s="67">
        <v>67</v>
      </c>
      <c r="E33" s="66">
        <v>67.3</v>
      </c>
      <c r="F33" s="67">
        <v>59</v>
      </c>
      <c r="G33" s="66">
        <v>65.9</v>
      </c>
    </row>
    <row r="34" spans="1:7" ht="12.75">
      <c r="A34" s="68">
        <f t="shared" si="0"/>
        <v>1930</v>
      </c>
      <c r="B34" s="66">
        <v>77.8</v>
      </c>
      <c r="C34" s="66">
        <v>50.1</v>
      </c>
      <c r="D34" s="66">
        <v>57.4</v>
      </c>
      <c r="E34" s="66">
        <v>61.5</v>
      </c>
      <c r="F34" s="66">
        <v>67.4</v>
      </c>
      <c r="G34" s="66">
        <v>64.5</v>
      </c>
    </row>
    <row r="35" spans="1:7" ht="12.75">
      <c r="A35" s="68">
        <f t="shared" si="0"/>
        <v>1931</v>
      </c>
      <c r="B35" s="66">
        <v>72.9</v>
      </c>
      <c r="C35" s="66">
        <v>50.7</v>
      </c>
      <c r="D35" s="66">
        <v>60.2</v>
      </c>
      <c r="E35" s="66">
        <v>58.4</v>
      </c>
      <c r="F35" s="67">
        <v>67</v>
      </c>
      <c r="G35" s="66">
        <v>62.4</v>
      </c>
    </row>
    <row r="36" spans="1:7" ht="12.75">
      <c r="A36" s="68">
        <f t="shared" si="0"/>
        <v>1932</v>
      </c>
      <c r="B36" s="66">
        <v>77.3</v>
      </c>
      <c r="C36" s="66">
        <v>51.4</v>
      </c>
      <c r="D36" s="66">
        <v>55.1</v>
      </c>
      <c r="E36" s="66">
        <v>59.2</v>
      </c>
      <c r="F36" s="66">
        <v>78.5</v>
      </c>
      <c r="G36" s="66">
        <v>65.1</v>
      </c>
    </row>
    <row r="37" spans="1:7" ht="12.75">
      <c r="A37" s="68">
        <f t="shared" si="0"/>
        <v>1933</v>
      </c>
      <c r="B37" s="66">
        <v>86.6</v>
      </c>
      <c r="C37" s="66">
        <v>57.4</v>
      </c>
      <c r="D37" s="66">
        <v>59.7</v>
      </c>
      <c r="E37" s="66">
        <v>68.2</v>
      </c>
      <c r="F37" s="66">
        <v>70.4</v>
      </c>
      <c r="G37" s="66">
        <v>70.9</v>
      </c>
    </row>
    <row r="38" spans="1:7" ht="12.75">
      <c r="A38" s="68">
        <f t="shared" si="0"/>
        <v>1934</v>
      </c>
      <c r="B38" s="67">
        <v>92</v>
      </c>
      <c r="C38" s="66">
        <v>63.8</v>
      </c>
      <c r="D38" s="66">
        <v>62.1</v>
      </c>
      <c r="E38" s="66">
        <v>74.5</v>
      </c>
      <c r="F38" s="66">
        <v>82.5</v>
      </c>
      <c r="G38" s="66">
        <v>77.4</v>
      </c>
    </row>
    <row r="39" spans="1:7" ht="12.75">
      <c r="A39" s="68">
        <f t="shared" si="0"/>
        <v>1935</v>
      </c>
      <c r="B39" s="66">
        <v>89.7</v>
      </c>
      <c r="C39" s="66">
        <v>71.4</v>
      </c>
      <c r="D39" s="66">
        <v>70.9</v>
      </c>
      <c r="E39" s="66">
        <v>78.9</v>
      </c>
      <c r="F39" s="66">
        <v>78.6</v>
      </c>
      <c r="G39" s="66">
        <v>79.7</v>
      </c>
    </row>
    <row r="40" spans="1:7" ht="12.75">
      <c r="A40" s="68">
        <f t="shared" si="0"/>
        <v>1936</v>
      </c>
      <c r="B40" s="66">
        <v>98.2</v>
      </c>
      <c r="C40" s="66">
        <v>83.7</v>
      </c>
      <c r="D40" s="67">
        <v>78</v>
      </c>
      <c r="E40" s="66">
        <v>89.2</v>
      </c>
      <c r="F40" s="67">
        <v>86</v>
      </c>
      <c r="G40" s="66">
        <v>89.3</v>
      </c>
    </row>
    <row r="41" spans="1:7" ht="12.75">
      <c r="A41" s="68">
        <f t="shared" si="0"/>
        <v>1937</v>
      </c>
      <c r="B41" s="66">
        <v>98.3</v>
      </c>
      <c r="C41" s="66">
        <v>88.2</v>
      </c>
      <c r="D41" s="66">
        <v>84.8</v>
      </c>
      <c r="E41" s="66">
        <v>94.3</v>
      </c>
      <c r="F41" s="66">
        <v>95.1</v>
      </c>
      <c r="G41" s="66">
        <v>93.4</v>
      </c>
    </row>
    <row r="42" spans="1:7" ht="12.75">
      <c r="A42" s="68">
        <f t="shared" si="0"/>
        <v>1938</v>
      </c>
      <c r="B42" s="66">
        <v>102.4</v>
      </c>
      <c r="C42" s="66">
        <v>91.5</v>
      </c>
      <c r="D42" s="66">
        <v>92.7</v>
      </c>
      <c r="E42" s="66">
        <v>96.2</v>
      </c>
      <c r="F42" s="66">
        <v>102.6</v>
      </c>
      <c r="G42" s="66">
        <v>97.6</v>
      </c>
    </row>
    <row r="43" spans="1:7" ht="12.75">
      <c r="A43" s="68">
        <f t="shared" si="0"/>
        <v>1939</v>
      </c>
      <c r="B43" s="67">
        <v>100</v>
      </c>
      <c r="C43" s="67">
        <v>100</v>
      </c>
      <c r="D43" s="67">
        <v>100</v>
      </c>
      <c r="E43" s="67">
        <v>100</v>
      </c>
      <c r="F43" s="67">
        <v>100</v>
      </c>
      <c r="G43" s="67">
        <v>100</v>
      </c>
    </row>
    <row r="44" spans="1:7" ht="12.75">
      <c r="A44" s="68">
        <f t="shared" si="0"/>
        <v>1940</v>
      </c>
      <c r="B44" s="66">
        <v>98.2</v>
      </c>
      <c r="C44" s="66">
        <v>97.3</v>
      </c>
      <c r="D44" s="66">
        <v>100.7</v>
      </c>
      <c r="E44" s="66">
        <v>96.3</v>
      </c>
      <c r="F44" s="66">
        <v>107.8</v>
      </c>
      <c r="G44" s="67">
        <v>99</v>
      </c>
    </row>
    <row r="45" spans="1:7" ht="12.75">
      <c r="A45" s="68">
        <f t="shared" si="0"/>
        <v>1941</v>
      </c>
      <c r="B45" s="66">
        <v>104.4</v>
      </c>
      <c r="C45" s="66">
        <v>103.5</v>
      </c>
      <c r="D45" s="66">
        <v>108.6</v>
      </c>
      <c r="E45" s="66">
        <v>102.2</v>
      </c>
      <c r="F45" s="66">
        <v>103.6</v>
      </c>
      <c r="G45" s="66">
        <v>103.9</v>
      </c>
    </row>
    <row r="46" spans="1:7" ht="12.75">
      <c r="A46" s="68">
        <f t="shared" si="0"/>
        <v>1942</v>
      </c>
      <c r="B46" s="66">
        <v>99.8</v>
      </c>
      <c r="C46" s="66">
        <v>104.9</v>
      </c>
      <c r="D46" s="66">
        <v>106.2</v>
      </c>
      <c r="E46" s="66">
        <v>95.7</v>
      </c>
      <c r="F46" s="66">
        <v>102.7</v>
      </c>
      <c r="G46" s="66">
        <v>101.1</v>
      </c>
    </row>
    <row r="47" spans="1:7" ht="12.75">
      <c r="A47" s="68">
        <f t="shared" si="0"/>
        <v>1943</v>
      </c>
      <c r="B47" s="66">
        <v>107.1</v>
      </c>
      <c r="C47" s="66">
        <v>119.1</v>
      </c>
      <c r="D47" s="66">
        <v>114.8</v>
      </c>
      <c r="E47" s="66">
        <v>108.6</v>
      </c>
      <c r="F47" s="66">
        <v>94.3</v>
      </c>
      <c r="G47" s="66">
        <v>109.7</v>
      </c>
    </row>
    <row r="48" spans="1:7" ht="12.75">
      <c r="A48" s="68">
        <f t="shared" si="0"/>
        <v>1944</v>
      </c>
      <c r="B48" s="66">
        <v>109.7</v>
      </c>
      <c r="C48" s="66">
        <v>131.9</v>
      </c>
      <c r="D48" s="66">
        <v>128.6</v>
      </c>
      <c r="E48" s="66">
        <v>119.2</v>
      </c>
      <c r="F48" s="66">
        <v>99.6</v>
      </c>
      <c r="G48" s="67">
        <v>118</v>
      </c>
    </row>
    <row r="49" spans="1:7" ht="12.75">
      <c r="A49" s="68">
        <f t="shared" si="0"/>
        <v>1945</v>
      </c>
      <c r="B49" s="66">
        <v>107.3</v>
      </c>
      <c r="C49" s="66">
        <v>139.1</v>
      </c>
      <c r="D49" s="66">
        <v>131.9</v>
      </c>
      <c r="E49" s="66">
        <v>122.7</v>
      </c>
      <c r="F49" s="66">
        <v>111.3</v>
      </c>
      <c r="G49" s="66">
        <v>121.8</v>
      </c>
    </row>
    <row r="50" spans="1:7" ht="12.75">
      <c r="A50" s="68">
        <f t="shared" si="0"/>
        <v>1946</v>
      </c>
      <c r="B50" s="66">
        <v>116.3</v>
      </c>
      <c r="C50" s="66">
        <v>164.8</v>
      </c>
      <c r="D50" s="66">
        <v>136.1</v>
      </c>
      <c r="E50" s="66">
        <v>135.2</v>
      </c>
      <c r="F50" s="66">
        <v>123.4</v>
      </c>
      <c r="G50" s="66">
        <v>135.9</v>
      </c>
    </row>
    <row r="51" spans="1:7" ht="12.75">
      <c r="A51" s="68">
        <f t="shared" si="0"/>
        <v>1947</v>
      </c>
      <c r="B51" s="66">
        <v>117.1</v>
      </c>
      <c r="C51" s="66">
        <v>170.2</v>
      </c>
      <c r="D51" s="67">
        <v>140</v>
      </c>
      <c r="E51" s="67">
        <v>145</v>
      </c>
      <c r="F51" s="66">
        <v>118.4</v>
      </c>
      <c r="G51" s="66">
        <v>139.2</v>
      </c>
    </row>
    <row r="52" spans="1:7" ht="55.5" customHeight="1">
      <c r="A52" s="81" t="s">
        <v>36</v>
      </c>
      <c r="B52" s="81"/>
      <c r="C52" s="81"/>
      <c r="D52" s="81"/>
      <c r="E52" s="81"/>
      <c r="F52" s="81"/>
      <c r="G52" s="81"/>
    </row>
  </sheetData>
  <mergeCells count="1">
    <mergeCell ref="A52:G52"/>
  </mergeCells>
  <printOptions/>
  <pageMargins left="0.75" right="0.75" top="1" bottom="1" header="0.492125985" footer="0.492125985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ipea</dc:creator>
  <cp:keywords/>
  <dc:description/>
  <cp:lastModifiedBy>Adriana Marino Carrusca</cp:lastModifiedBy>
  <cp:lastPrinted>2002-02-28T20:18:56Z</cp:lastPrinted>
  <dcterms:created xsi:type="dcterms:W3CDTF">2002-02-28T17:50:41Z</dcterms:created>
  <dcterms:modified xsi:type="dcterms:W3CDTF">2002-02-28T20:39:29Z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